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Centrala\01270_SD Wspólny\5. WNIOSKI NA ZARZĄD\2018.06.29_wyrażenie zgody na publikację SLP_ot Zabrze\"/>
    </mc:Choice>
  </mc:AlternateContent>
  <bookViews>
    <workbookView xWindow="0" yWindow="0" windowWidth="19005" windowHeight="9210"/>
  </bookViews>
  <sheets>
    <sheet name="Wzór 1" sheetId="1" r:id="rId1"/>
    <sheet name="Wzór 2" sheetId="6" r:id="rId2"/>
    <sheet name="Wzór 3" sheetId="7" r:id="rId3"/>
    <sheet name="Wzór 4" sheetId="8" r:id="rId4"/>
    <sheet name="Zmienne" sheetId="4" r:id="rId5"/>
    <sheet name="Temperatura" sheetId="3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8" l="1"/>
  <c r="D19" i="1" l="1"/>
  <c r="E19" i="1"/>
  <c r="F19" i="1"/>
  <c r="C19" i="1"/>
  <c r="D20" i="6"/>
  <c r="E20" i="6"/>
  <c r="F20" i="6"/>
  <c r="G20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D25" i="6"/>
  <c r="E25" i="6"/>
  <c r="F25" i="6"/>
  <c r="G25" i="6"/>
  <c r="D26" i="6"/>
  <c r="E26" i="6"/>
  <c r="F26" i="6"/>
  <c r="G26" i="6"/>
  <c r="D27" i="6"/>
  <c r="E27" i="6"/>
  <c r="F27" i="6"/>
  <c r="G27" i="6"/>
  <c r="D28" i="6"/>
  <c r="E28" i="6"/>
  <c r="F28" i="6"/>
  <c r="G28" i="6"/>
  <c r="D29" i="6"/>
  <c r="E29" i="6"/>
  <c r="F29" i="6"/>
  <c r="G29" i="6"/>
  <c r="D30" i="6"/>
  <c r="E30" i="6"/>
  <c r="F30" i="6"/>
  <c r="G30" i="6"/>
  <c r="D31" i="6"/>
  <c r="E31" i="6"/>
  <c r="F31" i="6"/>
  <c r="G31" i="6"/>
  <c r="D32" i="6"/>
  <c r="E32" i="6"/>
  <c r="F32" i="6"/>
  <c r="G32" i="6"/>
  <c r="D33" i="6"/>
  <c r="E33" i="6"/>
  <c r="F33" i="6"/>
  <c r="G33" i="6"/>
  <c r="D34" i="6"/>
  <c r="E34" i="6"/>
  <c r="F34" i="6"/>
  <c r="G34" i="6"/>
  <c r="D35" i="6"/>
  <c r="E35" i="6"/>
  <c r="F35" i="6"/>
  <c r="G35" i="6"/>
  <c r="D36" i="6"/>
  <c r="E36" i="6"/>
  <c r="F36" i="6"/>
  <c r="G36" i="6"/>
  <c r="D37" i="6"/>
  <c r="E37" i="6"/>
  <c r="F37" i="6"/>
  <c r="G37" i="6"/>
  <c r="D38" i="6"/>
  <c r="E38" i="6"/>
  <c r="F38" i="6"/>
  <c r="G38" i="6"/>
  <c r="D39" i="6"/>
  <c r="E39" i="6"/>
  <c r="F39" i="6"/>
  <c r="G39" i="6"/>
  <c r="D40" i="6"/>
  <c r="E40" i="6"/>
  <c r="F40" i="6"/>
  <c r="G40" i="6"/>
  <c r="D41" i="6"/>
  <c r="E41" i="6"/>
  <c r="F41" i="6"/>
  <c r="G41" i="6"/>
  <c r="D42" i="6"/>
  <c r="E42" i="6"/>
  <c r="F42" i="6"/>
  <c r="G42" i="6"/>
  <c r="D43" i="6"/>
  <c r="E43" i="6"/>
  <c r="F43" i="6"/>
  <c r="G43" i="6"/>
  <c r="D44" i="6"/>
  <c r="E44" i="6"/>
  <c r="F44" i="6"/>
  <c r="G44" i="6"/>
  <c r="D45" i="6"/>
  <c r="E45" i="6"/>
  <c r="F45" i="6"/>
  <c r="G45" i="6"/>
  <c r="D46" i="6"/>
  <c r="E46" i="6"/>
  <c r="F46" i="6"/>
  <c r="G46" i="6"/>
  <c r="D47" i="6"/>
  <c r="E47" i="6"/>
  <c r="F47" i="6"/>
  <c r="G47" i="6"/>
  <c r="D48" i="6"/>
  <c r="E48" i="6"/>
  <c r="F48" i="6"/>
  <c r="G48" i="6"/>
  <c r="D49" i="6"/>
  <c r="E49" i="6"/>
  <c r="F49" i="6"/>
  <c r="G49" i="6"/>
  <c r="D50" i="6"/>
  <c r="E50" i="6"/>
  <c r="F50" i="6"/>
  <c r="G50" i="6"/>
  <c r="D51" i="6"/>
  <c r="E51" i="6"/>
  <c r="F51" i="6"/>
  <c r="G51" i="6"/>
  <c r="D52" i="6"/>
  <c r="E52" i="6"/>
  <c r="F52" i="6"/>
  <c r="G52" i="6"/>
  <c r="D53" i="6"/>
  <c r="E53" i="6"/>
  <c r="F53" i="6"/>
  <c r="G53" i="6"/>
  <c r="D54" i="6"/>
  <c r="E54" i="6"/>
  <c r="F54" i="6"/>
  <c r="G54" i="6"/>
  <c r="D55" i="6"/>
  <c r="E55" i="6"/>
  <c r="F55" i="6"/>
  <c r="G55" i="6"/>
  <c r="D56" i="6"/>
  <c r="E56" i="6"/>
  <c r="F56" i="6"/>
  <c r="G56" i="6"/>
  <c r="D57" i="6"/>
  <c r="E57" i="6"/>
  <c r="F57" i="6"/>
  <c r="G57" i="6"/>
  <c r="D58" i="6"/>
  <c r="E58" i="6"/>
  <c r="F58" i="6"/>
  <c r="G58" i="6"/>
  <c r="D59" i="6"/>
  <c r="E59" i="6"/>
  <c r="F59" i="6"/>
  <c r="G59" i="6"/>
  <c r="D60" i="6"/>
  <c r="E60" i="6"/>
  <c r="F60" i="6"/>
  <c r="G60" i="6"/>
  <c r="D61" i="6"/>
  <c r="E61" i="6"/>
  <c r="F61" i="6"/>
  <c r="G61" i="6"/>
  <c r="D62" i="6"/>
  <c r="E62" i="6"/>
  <c r="F62" i="6"/>
  <c r="G62" i="6"/>
  <c r="D63" i="6"/>
  <c r="E63" i="6"/>
  <c r="F63" i="6"/>
  <c r="G63" i="6"/>
  <c r="D64" i="6"/>
  <c r="E64" i="6"/>
  <c r="F64" i="6"/>
  <c r="G64" i="6"/>
  <c r="D65" i="6"/>
  <c r="E65" i="6"/>
  <c r="F65" i="6"/>
  <c r="G65" i="6"/>
  <c r="D66" i="6"/>
  <c r="E66" i="6"/>
  <c r="F66" i="6"/>
  <c r="G66" i="6"/>
  <c r="D67" i="6"/>
  <c r="E67" i="6"/>
  <c r="F67" i="6"/>
  <c r="G67" i="6"/>
  <c r="D68" i="6"/>
  <c r="E68" i="6"/>
  <c r="F68" i="6"/>
  <c r="G68" i="6"/>
  <c r="D69" i="6"/>
  <c r="E69" i="6"/>
  <c r="F69" i="6"/>
  <c r="G69" i="6"/>
  <c r="D70" i="6"/>
  <c r="E70" i="6"/>
  <c r="F70" i="6"/>
  <c r="G70" i="6"/>
  <c r="D71" i="6"/>
  <c r="E71" i="6"/>
  <c r="F71" i="6"/>
  <c r="G71" i="6"/>
  <c r="D72" i="6"/>
  <c r="E72" i="6"/>
  <c r="F72" i="6"/>
  <c r="G72" i="6"/>
  <c r="D73" i="6"/>
  <c r="E73" i="6"/>
  <c r="F73" i="6"/>
  <c r="G73" i="6"/>
  <c r="D74" i="6"/>
  <c r="E74" i="6"/>
  <c r="F74" i="6"/>
  <c r="G74" i="6"/>
  <c r="D75" i="6"/>
  <c r="E75" i="6"/>
  <c r="F75" i="6"/>
  <c r="G75" i="6"/>
  <c r="D76" i="6"/>
  <c r="E76" i="6"/>
  <c r="F76" i="6"/>
  <c r="G76" i="6"/>
  <c r="D77" i="6"/>
  <c r="E77" i="6"/>
  <c r="F77" i="6"/>
  <c r="G77" i="6"/>
  <c r="D78" i="6"/>
  <c r="E78" i="6"/>
  <c r="F78" i="6"/>
  <c r="G78" i="6"/>
  <c r="D79" i="6"/>
  <c r="E79" i="6"/>
  <c r="F79" i="6"/>
  <c r="G79" i="6"/>
  <c r="D80" i="6"/>
  <c r="E80" i="6"/>
  <c r="F80" i="6"/>
  <c r="G80" i="6"/>
  <c r="D81" i="6"/>
  <c r="E81" i="6"/>
  <c r="F81" i="6"/>
  <c r="G81" i="6"/>
  <c r="D82" i="6"/>
  <c r="E82" i="6"/>
  <c r="F82" i="6"/>
  <c r="G82" i="6"/>
  <c r="D83" i="6"/>
  <c r="E83" i="6"/>
  <c r="F83" i="6"/>
  <c r="G83" i="6"/>
  <c r="D84" i="6"/>
  <c r="E84" i="6"/>
  <c r="F84" i="6"/>
  <c r="G84" i="6"/>
  <c r="D85" i="6"/>
  <c r="E85" i="6"/>
  <c r="F85" i="6"/>
  <c r="G85" i="6"/>
  <c r="D86" i="6"/>
  <c r="E86" i="6"/>
  <c r="F86" i="6"/>
  <c r="G86" i="6"/>
  <c r="D87" i="6"/>
  <c r="E87" i="6"/>
  <c r="F87" i="6"/>
  <c r="G87" i="6"/>
  <c r="D88" i="6"/>
  <c r="E88" i="6"/>
  <c r="F88" i="6"/>
  <c r="G88" i="6"/>
  <c r="D89" i="6"/>
  <c r="E89" i="6"/>
  <c r="F89" i="6"/>
  <c r="G89" i="6"/>
  <c r="D90" i="6"/>
  <c r="E90" i="6"/>
  <c r="F90" i="6"/>
  <c r="G90" i="6"/>
  <c r="D91" i="6"/>
  <c r="E91" i="6"/>
  <c r="F91" i="6"/>
  <c r="G91" i="6"/>
  <c r="D92" i="6"/>
  <c r="E92" i="6"/>
  <c r="F92" i="6"/>
  <c r="G92" i="6"/>
  <c r="D93" i="6"/>
  <c r="E93" i="6"/>
  <c r="F93" i="6"/>
  <c r="G93" i="6"/>
  <c r="D94" i="6"/>
  <c r="E94" i="6"/>
  <c r="F94" i="6"/>
  <c r="G94" i="6"/>
  <c r="D95" i="6"/>
  <c r="E95" i="6"/>
  <c r="F95" i="6"/>
  <c r="G95" i="6"/>
  <c r="D96" i="6"/>
  <c r="E96" i="6"/>
  <c r="F96" i="6"/>
  <c r="G96" i="6"/>
  <c r="D97" i="6"/>
  <c r="E97" i="6"/>
  <c r="F97" i="6"/>
  <c r="G97" i="6"/>
  <c r="D98" i="6"/>
  <c r="E98" i="6"/>
  <c r="F98" i="6"/>
  <c r="G98" i="6"/>
  <c r="D99" i="6"/>
  <c r="E99" i="6"/>
  <c r="F99" i="6"/>
  <c r="G99" i="6"/>
  <c r="D100" i="6"/>
  <c r="E100" i="6"/>
  <c r="F100" i="6"/>
  <c r="G100" i="6"/>
  <c r="D101" i="6"/>
  <c r="E101" i="6"/>
  <c r="F101" i="6"/>
  <c r="G101" i="6"/>
  <c r="D102" i="6"/>
  <c r="E102" i="6"/>
  <c r="F102" i="6"/>
  <c r="G102" i="6"/>
  <c r="D103" i="6"/>
  <c r="E103" i="6"/>
  <c r="F103" i="6"/>
  <c r="G103" i="6"/>
  <c r="D104" i="6"/>
  <c r="E104" i="6"/>
  <c r="F104" i="6"/>
  <c r="G104" i="6"/>
  <c r="D105" i="6"/>
  <c r="E105" i="6"/>
  <c r="F105" i="6"/>
  <c r="G105" i="6"/>
  <c r="D106" i="6"/>
  <c r="E106" i="6"/>
  <c r="F106" i="6"/>
  <c r="G106" i="6"/>
  <c r="D107" i="6"/>
  <c r="E107" i="6"/>
  <c r="F107" i="6"/>
  <c r="G107" i="6"/>
  <c r="D108" i="6"/>
  <c r="E108" i="6"/>
  <c r="F108" i="6"/>
  <c r="G108" i="6"/>
  <c r="D109" i="6"/>
  <c r="E109" i="6"/>
  <c r="F109" i="6"/>
  <c r="G109" i="6"/>
  <c r="D110" i="6"/>
  <c r="E110" i="6"/>
  <c r="F110" i="6"/>
  <c r="G110" i="6"/>
  <c r="G19" i="6"/>
  <c r="F19" i="6"/>
  <c r="E19" i="6"/>
  <c r="D19" i="6"/>
  <c r="A80" i="6"/>
  <c r="B80" i="6"/>
  <c r="C80" i="6"/>
  <c r="A81" i="6"/>
  <c r="B81" i="6"/>
  <c r="C81" i="6"/>
  <c r="A82" i="6"/>
  <c r="B82" i="6"/>
  <c r="C82" i="6"/>
  <c r="A83" i="6"/>
  <c r="B83" i="6"/>
  <c r="C83" i="6"/>
  <c r="A84" i="6"/>
  <c r="B84" i="6"/>
  <c r="C84" i="6"/>
  <c r="A85" i="6"/>
  <c r="B85" i="6"/>
  <c r="C85" i="6"/>
  <c r="A86" i="6"/>
  <c r="B86" i="6"/>
  <c r="C86" i="6"/>
  <c r="A87" i="6"/>
  <c r="B87" i="6"/>
  <c r="C87" i="6"/>
  <c r="A88" i="6"/>
  <c r="B88" i="6"/>
  <c r="C88" i="6"/>
  <c r="A89" i="6"/>
  <c r="B89" i="6"/>
  <c r="C89" i="6"/>
  <c r="A90" i="6"/>
  <c r="B90" i="6"/>
  <c r="C90" i="6"/>
  <c r="A91" i="6"/>
  <c r="B91" i="6"/>
  <c r="C91" i="6"/>
  <c r="A92" i="6"/>
  <c r="B92" i="6"/>
  <c r="C92" i="6"/>
  <c r="A93" i="6"/>
  <c r="B93" i="6"/>
  <c r="C93" i="6"/>
  <c r="A94" i="6"/>
  <c r="B94" i="6"/>
  <c r="C94" i="6"/>
  <c r="A95" i="6"/>
  <c r="B95" i="6"/>
  <c r="C95" i="6"/>
  <c r="A96" i="6"/>
  <c r="B96" i="6"/>
  <c r="C96" i="6"/>
  <c r="A97" i="6"/>
  <c r="B97" i="6"/>
  <c r="C97" i="6"/>
  <c r="A98" i="6"/>
  <c r="B98" i="6"/>
  <c r="C98" i="6"/>
  <c r="A99" i="6"/>
  <c r="B99" i="6"/>
  <c r="C99" i="6"/>
  <c r="A100" i="6"/>
  <c r="B100" i="6"/>
  <c r="C100" i="6"/>
  <c r="A101" i="6"/>
  <c r="B101" i="6"/>
  <c r="C101" i="6"/>
  <c r="A102" i="6"/>
  <c r="B102" i="6"/>
  <c r="C102" i="6"/>
  <c r="A103" i="6"/>
  <c r="B103" i="6"/>
  <c r="C103" i="6"/>
  <c r="A104" i="6"/>
  <c r="B104" i="6"/>
  <c r="C104" i="6"/>
  <c r="A105" i="6"/>
  <c r="B105" i="6"/>
  <c r="C105" i="6"/>
  <c r="A106" i="6"/>
  <c r="B106" i="6"/>
  <c r="C106" i="6"/>
  <c r="A107" i="6"/>
  <c r="B107" i="6"/>
  <c r="C107" i="6"/>
  <c r="A108" i="6"/>
  <c r="B108" i="6"/>
  <c r="C108" i="6"/>
  <c r="A109" i="6"/>
  <c r="B109" i="6"/>
  <c r="C109" i="6"/>
  <c r="A110" i="6"/>
  <c r="B110" i="6"/>
  <c r="C110" i="6"/>
  <c r="B19" i="7"/>
  <c r="A19" i="7"/>
  <c r="A71" i="6"/>
  <c r="B71" i="6"/>
  <c r="C71" i="6"/>
  <c r="A72" i="6"/>
  <c r="B72" i="6"/>
  <c r="C72" i="6"/>
  <c r="A73" i="6"/>
  <c r="B73" i="6"/>
  <c r="C73" i="6"/>
  <c r="A74" i="6"/>
  <c r="B74" i="6"/>
  <c r="C74" i="6"/>
  <c r="A75" i="6"/>
  <c r="B75" i="6"/>
  <c r="C75" i="6"/>
  <c r="A76" i="6"/>
  <c r="B76" i="6"/>
  <c r="C76" i="6"/>
  <c r="A77" i="6"/>
  <c r="B77" i="6"/>
  <c r="C77" i="6"/>
  <c r="A78" i="6"/>
  <c r="B78" i="6"/>
  <c r="C78" i="6"/>
  <c r="A79" i="6"/>
  <c r="B79" i="6"/>
  <c r="C79" i="6"/>
  <c r="A66" i="6"/>
  <c r="B66" i="6"/>
  <c r="C66" i="6"/>
  <c r="A67" i="6"/>
  <c r="B67" i="6"/>
  <c r="C67" i="6"/>
  <c r="A68" i="6"/>
  <c r="B68" i="6"/>
  <c r="C68" i="6"/>
  <c r="A69" i="6"/>
  <c r="B69" i="6"/>
  <c r="C69" i="6"/>
  <c r="A70" i="6"/>
  <c r="B70" i="6"/>
  <c r="C70" i="6"/>
  <c r="A50" i="6"/>
  <c r="B50" i="6"/>
  <c r="C50" i="6"/>
  <c r="A51" i="6"/>
  <c r="B51" i="6"/>
  <c r="C51" i="6"/>
  <c r="A52" i="6"/>
  <c r="B52" i="6"/>
  <c r="C52" i="6"/>
  <c r="A53" i="6"/>
  <c r="B53" i="6"/>
  <c r="C53" i="6"/>
  <c r="A54" i="6"/>
  <c r="B54" i="6"/>
  <c r="C54" i="6"/>
  <c r="A55" i="6"/>
  <c r="B55" i="6"/>
  <c r="C55" i="6"/>
  <c r="A56" i="6"/>
  <c r="B56" i="6"/>
  <c r="C56" i="6"/>
  <c r="A57" i="6"/>
  <c r="B57" i="6"/>
  <c r="C57" i="6"/>
  <c r="A58" i="6"/>
  <c r="B58" i="6"/>
  <c r="C58" i="6"/>
  <c r="A59" i="6"/>
  <c r="B59" i="6"/>
  <c r="C59" i="6"/>
  <c r="A60" i="6"/>
  <c r="B60" i="6"/>
  <c r="C60" i="6"/>
  <c r="A61" i="6"/>
  <c r="B61" i="6"/>
  <c r="C61" i="6"/>
  <c r="A62" i="6"/>
  <c r="B62" i="6"/>
  <c r="C62" i="6"/>
  <c r="A63" i="6"/>
  <c r="B63" i="6"/>
  <c r="C63" i="6"/>
  <c r="A64" i="6"/>
  <c r="B64" i="6"/>
  <c r="C64" i="6"/>
  <c r="A65" i="6"/>
  <c r="B65" i="6"/>
  <c r="C65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B19" i="6"/>
  <c r="A19" i="6"/>
  <c r="B19" i="1"/>
  <c r="A19" i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19" i="6"/>
  <c r="H70" i="6" l="1"/>
  <c r="H64" i="6"/>
  <c r="H58" i="6"/>
  <c r="H42" i="6"/>
  <c r="H92" i="6"/>
  <c r="H52" i="6"/>
  <c r="H68" i="6"/>
  <c r="H60" i="6"/>
  <c r="H66" i="6"/>
  <c r="H99" i="6"/>
  <c r="H62" i="6"/>
  <c r="H54" i="6"/>
  <c r="H50" i="6"/>
  <c r="H56" i="6"/>
  <c r="H108" i="6"/>
  <c r="H107" i="6"/>
  <c r="H91" i="6"/>
  <c r="H83" i="6"/>
  <c r="H69" i="6"/>
  <c r="H67" i="6"/>
  <c r="H57" i="6"/>
  <c r="H51" i="6"/>
  <c r="H100" i="6"/>
  <c r="H84" i="6"/>
  <c r="H63" i="6"/>
  <c r="H59" i="6"/>
  <c r="H55" i="6"/>
  <c r="H49" i="6"/>
  <c r="H45" i="6"/>
  <c r="H43" i="6"/>
  <c r="H41" i="6"/>
  <c r="H37" i="6"/>
  <c r="H25" i="6"/>
  <c r="H65" i="6"/>
  <c r="H61" i="6"/>
  <c r="H53" i="6"/>
  <c r="H19" i="6"/>
  <c r="H32" i="6"/>
  <c r="H40" i="6"/>
  <c r="H44" i="6"/>
  <c r="H109" i="6"/>
  <c r="H101" i="6"/>
  <c r="H93" i="6"/>
  <c r="H85" i="6"/>
  <c r="H27" i="6"/>
  <c r="H110" i="6"/>
  <c r="H102" i="6"/>
  <c r="H94" i="6"/>
  <c r="H86" i="6"/>
  <c r="H29" i="6"/>
  <c r="H33" i="6"/>
  <c r="H103" i="6"/>
  <c r="H95" i="6"/>
  <c r="H87" i="6"/>
  <c r="H20" i="6"/>
  <c r="H21" i="6"/>
  <c r="H73" i="6"/>
  <c r="H104" i="6"/>
  <c r="H96" i="6"/>
  <c r="H88" i="6"/>
  <c r="H80" i="6"/>
  <c r="H105" i="6"/>
  <c r="H97" i="6"/>
  <c r="H89" i="6"/>
  <c r="H81" i="6"/>
  <c r="H24" i="6"/>
  <c r="H26" i="6"/>
  <c r="H28" i="6"/>
  <c r="H34" i="6"/>
  <c r="H36" i="6"/>
  <c r="H48" i="6"/>
  <c r="H75" i="6"/>
  <c r="H106" i="6"/>
  <c r="H98" i="6"/>
  <c r="H90" i="6"/>
  <c r="H82" i="6"/>
  <c r="H35" i="6"/>
  <c r="H38" i="6"/>
  <c r="H22" i="6"/>
  <c r="H79" i="6"/>
  <c r="H71" i="6"/>
  <c r="H72" i="6"/>
  <c r="H39" i="6"/>
  <c r="H74" i="6"/>
  <c r="H31" i="6"/>
  <c r="H76" i="6"/>
  <c r="H47" i="6"/>
  <c r="H23" i="6"/>
  <c r="H46" i="6"/>
  <c r="H30" i="6"/>
  <c r="H77" i="6"/>
  <c r="H78" i="6"/>
  <c r="G19" i="1"/>
  <c r="A20" i="8" l="1"/>
  <c r="C19" i="7"/>
  <c r="D19" i="7" l="1"/>
  <c r="B20" i="8" s="1"/>
  <c r="D20" i="8" s="1"/>
  <c r="E20" i="8" s="1"/>
</calcChain>
</file>

<file path=xl/sharedStrings.xml><?xml version="1.0" encoding="utf-8"?>
<sst xmlns="http://schemas.openxmlformats.org/spreadsheetml/2006/main" count="87" uniqueCount="68">
  <si>
    <r>
      <t>Wzór podstawowy na wyliczenie wartości współczynnika W</t>
    </r>
    <r>
      <rPr>
        <vertAlign val="subscript"/>
        <sz val="11"/>
        <color theme="1"/>
        <rFont val="Arial"/>
        <family val="2"/>
        <charset val="238"/>
      </rPr>
      <t>SLP</t>
    </r>
  </si>
  <si>
    <t>Grupa odbiorców</t>
  </si>
  <si>
    <t>A</t>
  </si>
  <si>
    <t>B</t>
  </si>
  <si>
    <t>C</t>
  </si>
  <si>
    <t>D</t>
  </si>
  <si>
    <t>Typ 127</t>
  </si>
  <si>
    <t>Typ 128</t>
  </si>
  <si>
    <t>Typ 129</t>
  </si>
  <si>
    <t>Typ 130</t>
  </si>
  <si>
    <t>Doba</t>
  </si>
  <si>
    <t>Założenia przyjęte od obliczeń</t>
  </si>
  <si>
    <r>
      <t>WD</t>
    </r>
    <r>
      <rPr>
        <sz val="6"/>
        <color theme="1"/>
        <rFont val="Calibri"/>
        <family val="2"/>
        <charset val="238"/>
        <scheme val="minor"/>
      </rPr>
      <t>(d)</t>
    </r>
  </si>
  <si>
    <r>
      <t>T</t>
    </r>
    <r>
      <rPr>
        <sz val="6"/>
        <color theme="1"/>
        <rFont val="Calibri"/>
        <family val="2"/>
        <charset val="238"/>
        <scheme val="minor"/>
      </rPr>
      <t>(d)</t>
    </r>
  </si>
  <si>
    <r>
      <t>W</t>
    </r>
    <r>
      <rPr>
        <b/>
        <sz val="6"/>
        <color theme="0"/>
        <rFont val="Calibri"/>
        <family val="2"/>
        <charset val="238"/>
        <scheme val="minor"/>
      </rPr>
      <t>SLP</t>
    </r>
    <r>
      <rPr>
        <b/>
        <sz val="4"/>
        <color theme="0"/>
        <rFont val="Calibri"/>
        <family val="2"/>
        <charset val="238"/>
        <scheme val="minor"/>
      </rPr>
      <t>(d)</t>
    </r>
  </si>
  <si>
    <t>Profil</t>
  </si>
  <si>
    <t>Dzień Tygodnia</t>
  </si>
  <si>
    <t>Współczynnik Dobowy</t>
  </si>
  <si>
    <t>Każdy</t>
  </si>
  <si>
    <t>1 (Pon)</t>
  </si>
  <si>
    <t>2 (Wto)</t>
  </si>
  <si>
    <t>3 (Śro)</t>
  </si>
  <si>
    <t>4 (Czw)</t>
  </si>
  <si>
    <t>5 (Pią)</t>
  </si>
  <si>
    <t>6 (Sob)</t>
  </si>
  <si>
    <t>7 (Nie)</t>
  </si>
  <si>
    <r>
      <t xml:space="preserve">Wyznaczenie wartości współczynnika SLP dla danej doby W </t>
    </r>
    <r>
      <rPr>
        <sz val="6"/>
        <color theme="1"/>
        <rFont val="Arial"/>
        <family val="2"/>
        <charset val="238"/>
      </rPr>
      <t>SLP(d)</t>
    </r>
  </si>
  <si>
    <r>
      <t>SUM.W</t>
    </r>
    <r>
      <rPr>
        <sz val="6"/>
        <color theme="1"/>
        <rFont val="Calibri"/>
        <family val="2"/>
        <charset val="238"/>
        <scheme val="minor"/>
      </rPr>
      <t>SLP(d)</t>
    </r>
  </si>
  <si>
    <r>
      <t>O</t>
    </r>
    <r>
      <rPr>
        <sz val="6"/>
        <color theme="1"/>
        <rFont val="Calibri"/>
        <family val="2"/>
        <charset val="238"/>
        <scheme val="minor"/>
      </rPr>
      <t>2</t>
    </r>
  </si>
  <si>
    <r>
      <t>O</t>
    </r>
    <r>
      <rPr>
        <sz val="6"/>
        <color theme="1"/>
        <rFont val="Calibri"/>
        <family val="2"/>
        <charset val="238"/>
        <scheme val="minor"/>
      </rPr>
      <t>1</t>
    </r>
  </si>
  <si>
    <t>Stan gazoierza w m3</t>
  </si>
  <si>
    <t>Data odczytu harmonogramowego</t>
  </si>
  <si>
    <t>Obliczenie indywidulanej charakterystyki zużycia gazu w punkcie wyjścia typu WS</t>
  </si>
  <si>
    <r>
      <t>WZ</t>
    </r>
    <r>
      <rPr>
        <sz val="6"/>
        <color theme="0"/>
        <rFont val="Calibri"/>
        <family val="2"/>
        <charset val="238"/>
        <scheme val="minor"/>
      </rPr>
      <t>POD</t>
    </r>
  </si>
  <si>
    <t>01.2018</t>
  </si>
  <si>
    <t>02.2018</t>
  </si>
  <si>
    <t>03.2018</t>
  </si>
  <si>
    <t>04.2018</t>
  </si>
  <si>
    <t>05.2018</t>
  </si>
  <si>
    <t>06.2018</t>
  </si>
  <si>
    <t>Okres</t>
  </si>
  <si>
    <r>
      <t>WZ</t>
    </r>
    <r>
      <rPr>
        <sz val="6"/>
        <rFont val="Calibri"/>
        <family val="2"/>
        <charset val="238"/>
        <scheme val="minor"/>
      </rPr>
      <t>POD</t>
    </r>
  </si>
  <si>
    <r>
      <t>W</t>
    </r>
    <r>
      <rPr>
        <sz val="6"/>
        <color theme="1"/>
        <rFont val="Calibri"/>
        <family val="2"/>
        <charset val="238"/>
        <scheme val="minor"/>
      </rPr>
      <t>K</t>
    </r>
  </si>
  <si>
    <t>Wk</t>
  </si>
  <si>
    <r>
      <t>Q</t>
    </r>
    <r>
      <rPr>
        <sz val="6"/>
        <color theme="0"/>
        <rFont val="Calibri"/>
        <family val="2"/>
        <charset val="238"/>
        <scheme val="minor"/>
      </rPr>
      <t>SLP</t>
    </r>
  </si>
  <si>
    <t>Wyznaczenie ilości zużycia  jeśli w okresie rozliczeniowym w punkcie wyjścia typu WS nie było odczytu harmonogramowego</t>
  </si>
  <si>
    <t>RS</t>
  </si>
  <si>
    <t>W-3.6</t>
  </si>
  <si>
    <t>Wartość opłaty zmiennej</t>
  </si>
  <si>
    <r>
      <t>Wynik W</t>
    </r>
    <r>
      <rPr>
        <sz val="6"/>
        <color theme="0"/>
        <rFont val="Calibri"/>
        <family val="2"/>
        <charset val="238"/>
        <scheme val="minor"/>
      </rPr>
      <t>SLP</t>
    </r>
  </si>
  <si>
    <r>
      <rPr>
        <b/>
        <sz val="11"/>
        <color theme="1"/>
        <rFont val="Calibri"/>
        <family val="2"/>
        <charset val="238"/>
        <scheme val="minor"/>
      </rPr>
      <t>W</t>
    </r>
    <r>
      <rPr>
        <b/>
        <sz val="6"/>
        <color theme="1"/>
        <rFont val="Calibri"/>
        <family val="2"/>
        <charset val="238"/>
        <scheme val="minor"/>
      </rPr>
      <t>SLP</t>
    </r>
    <r>
      <rPr>
        <sz val="11"/>
        <color theme="1"/>
        <rFont val="Calibri"/>
        <family val="2"/>
        <charset val="238"/>
        <scheme val="minor"/>
      </rPr>
      <t xml:space="preserve"> – wartość profilu SLP,
</t>
    </r>
    <r>
      <rPr>
        <b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 – średnia temperatura doby gazowej na danym obszarze temperaturowym, dla której liczona jest wartość profilu SLP w 0C,
</t>
    </r>
    <r>
      <rPr>
        <b/>
        <sz val="11"/>
        <color theme="1"/>
        <rFont val="Calibri"/>
        <family val="2"/>
        <charset val="238"/>
        <scheme val="minor"/>
      </rPr>
      <t>A, B [0C], C, D</t>
    </r>
    <r>
      <rPr>
        <sz val="11"/>
        <color theme="1"/>
        <rFont val="Calibri"/>
        <family val="2"/>
        <charset val="238"/>
        <scheme val="minor"/>
      </rPr>
      <t xml:space="preserve"> – współczynniki funkcji do wyliczania wartości profilu. </t>
    </r>
  </si>
  <si>
    <t>Tabela 1 - Wsółczynniki A, B, C, D</t>
  </si>
  <si>
    <t>Tabela 2 - Współczynnik korekty WD dla profilu SLP</t>
  </si>
  <si>
    <t>Tabela - ORCS 30000304 Mysłowice</t>
  </si>
  <si>
    <t>Tabela 4 - Stawka opłaty zmiennej obszar taryfowy Zabrze</t>
  </si>
  <si>
    <t>Tabela 5 - Przykładowa średniodobowa temperatura zmierzona została dla obszaru temperatury  Strefa IV</t>
  </si>
  <si>
    <t>T dla doby</t>
  </si>
  <si>
    <r>
      <rPr>
        <b/>
        <sz val="11"/>
        <color theme="1"/>
        <rFont val="Calibri"/>
        <family val="2"/>
        <charset val="238"/>
        <scheme val="minor"/>
      </rPr>
      <t>W</t>
    </r>
    <r>
      <rPr>
        <b/>
        <sz val="6"/>
        <color theme="1"/>
        <rFont val="Calibri"/>
        <family val="2"/>
        <charset val="238"/>
        <scheme val="minor"/>
      </rPr>
      <t>SLP (d)</t>
    </r>
    <r>
      <rPr>
        <sz val="11"/>
        <color theme="1"/>
        <rFont val="Calibri"/>
        <family val="2"/>
        <charset val="238"/>
        <scheme val="minor"/>
      </rPr>
      <t xml:space="preserve"> – wartość współczynnika profilu SLP dla doby gazowej w określonym dniu tygodnia, 
</t>
    </r>
    <r>
      <rPr>
        <b/>
        <sz val="11"/>
        <color theme="1"/>
        <rFont val="Calibri"/>
        <family val="2"/>
        <charset val="238"/>
        <scheme val="minor"/>
      </rPr>
      <t xml:space="preserve">WD </t>
    </r>
    <r>
      <rPr>
        <b/>
        <sz val="6"/>
        <color theme="1"/>
        <rFont val="Calibri"/>
        <family val="2"/>
        <charset val="238"/>
        <scheme val="minor"/>
      </rPr>
      <t>(d)</t>
    </r>
    <r>
      <rPr>
        <sz val="11"/>
        <color theme="1"/>
        <rFont val="Calibri"/>
        <family val="2"/>
        <charset val="238"/>
        <scheme val="minor"/>
      </rPr>
      <t xml:space="preserve"> – Współczynnik dobowy dla zadanego dnia tygodnia,
</t>
    </r>
    <r>
      <rPr>
        <b/>
        <sz val="11"/>
        <color theme="1"/>
        <rFont val="Calibri"/>
        <family val="2"/>
        <charset val="238"/>
        <scheme val="minor"/>
      </rPr>
      <t>T (d)</t>
    </r>
    <r>
      <rPr>
        <sz val="11"/>
        <color theme="1"/>
        <rFont val="Calibri"/>
        <family val="2"/>
        <charset val="238"/>
        <scheme val="minor"/>
      </rPr>
      <t xml:space="preserve"> – średnia temperatura w danej dobie gazowej, dla której liczona jest wartość profilu SLP w 0C Tabela 5 zakładka Temperatura
</t>
    </r>
    <r>
      <rPr>
        <b/>
        <sz val="11"/>
        <color theme="1"/>
        <rFont val="Calibri"/>
        <family val="2"/>
        <charset val="238"/>
        <scheme val="minor"/>
      </rPr>
      <t>A, B [0C], C, D</t>
    </r>
    <r>
      <rPr>
        <sz val="11"/>
        <color theme="1"/>
        <rFont val="Calibri"/>
        <family val="2"/>
        <charset val="238"/>
        <scheme val="minor"/>
      </rPr>
      <t xml:space="preserve"> – współczynniki funkcji do wyliczania wartości profilu. Wartości współczynników obecnie stosowanych podane są w tabeli Tabela 1 zakładka Zmienne</t>
    </r>
  </si>
  <si>
    <r>
      <rPr>
        <b/>
        <sz val="11"/>
        <color theme="1"/>
        <rFont val="Calibri"/>
        <family val="2"/>
        <charset val="238"/>
        <scheme val="minor"/>
      </rPr>
      <t>WZ</t>
    </r>
    <r>
      <rPr>
        <b/>
        <sz val="6"/>
        <color theme="1"/>
        <rFont val="Calibri"/>
        <family val="2"/>
        <charset val="238"/>
        <scheme val="minor"/>
      </rPr>
      <t>POD</t>
    </r>
    <r>
      <rPr>
        <sz val="11"/>
        <color theme="1"/>
        <rFont val="Calibri"/>
        <family val="2"/>
        <charset val="238"/>
        <scheme val="minor"/>
      </rPr>
      <t xml:space="preserve"> – współczynnik zużycia danego punktu wyjścia typu WS,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sz val="6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–  wartość początkowego odczytu gazomierza (poprzedni odczyt harmonogramowy lub początkowy),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sz val="6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– wartość następnego odczytu gazomierza (bieżący odczyt harmonogramowy lub końcowy),
</t>
    </r>
    <r>
      <rPr>
        <b/>
        <sz val="11"/>
        <color theme="1"/>
        <rFont val="Calibri"/>
        <family val="2"/>
        <charset val="238"/>
        <scheme val="minor"/>
      </rPr>
      <t>W</t>
    </r>
    <r>
      <rPr>
        <b/>
        <sz val="6"/>
        <color theme="1"/>
        <rFont val="Calibri"/>
        <family val="2"/>
        <charset val="238"/>
        <scheme val="minor"/>
      </rPr>
      <t>SLP</t>
    </r>
    <r>
      <rPr>
        <sz val="11"/>
        <color theme="1"/>
        <rFont val="Calibri"/>
        <family val="2"/>
        <charset val="238"/>
        <scheme val="minor"/>
      </rPr>
      <t xml:space="preserve"> – wartość profilu SLP w okresie pomiędzy odczytami O1 i O2</t>
    </r>
  </si>
  <si>
    <r>
      <rPr>
        <b/>
        <sz val="11"/>
        <color theme="1"/>
        <rFont val="Calibri"/>
        <family val="2"/>
        <charset val="238"/>
        <scheme val="minor"/>
      </rPr>
      <t>Q</t>
    </r>
    <r>
      <rPr>
        <b/>
        <sz val="6"/>
        <color theme="1"/>
        <rFont val="Calibri"/>
        <family val="2"/>
        <charset val="238"/>
        <scheme val="minor"/>
      </rPr>
      <t>SLP</t>
    </r>
    <r>
      <rPr>
        <sz val="11"/>
        <color theme="1"/>
        <rFont val="Calibri"/>
        <family val="2"/>
        <charset val="238"/>
        <scheme val="minor"/>
      </rPr>
      <t xml:space="preserve"> –zużycie miesięczne w punkcie wyjścia typu WS szacowane metodą SLP w kWh,
</t>
    </r>
    <r>
      <rPr>
        <b/>
        <sz val="11"/>
        <color theme="1"/>
        <rFont val="Calibri"/>
        <family val="2"/>
        <charset val="238"/>
        <scheme val="minor"/>
      </rPr>
      <t>WZ</t>
    </r>
    <r>
      <rPr>
        <b/>
        <sz val="6"/>
        <color theme="1"/>
        <rFont val="Calibri"/>
        <family val="2"/>
        <charset val="238"/>
        <scheme val="minor"/>
      </rPr>
      <t>POD</t>
    </r>
    <r>
      <rPr>
        <sz val="11"/>
        <color theme="1"/>
        <rFont val="Calibri"/>
        <family val="2"/>
        <charset val="238"/>
        <scheme val="minor"/>
      </rPr>
      <t xml:space="preserve"> - współczynnik zużycia danego punktu wyjścia typu WS,
</t>
    </r>
    <r>
      <rPr>
        <b/>
        <sz val="11"/>
        <color theme="1"/>
        <rFont val="Calibri"/>
        <family val="2"/>
        <charset val="238"/>
        <scheme val="minor"/>
      </rPr>
      <t>W</t>
    </r>
    <r>
      <rPr>
        <b/>
        <sz val="6"/>
        <color theme="1"/>
        <rFont val="Calibri"/>
        <family val="2"/>
        <charset val="238"/>
        <scheme val="minor"/>
      </rPr>
      <t>SLP(d)</t>
    </r>
    <r>
      <rPr>
        <sz val="11"/>
        <color theme="1"/>
        <rFont val="Calibri"/>
        <family val="2"/>
        <charset val="238"/>
        <scheme val="minor"/>
      </rPr>
      <t xml:space="preserve"> – wartość profilu SLP w zadanym okresie,
</t>
    </r>
    <r>
      <rPr>
        <b/>
        <sz val="11"/>
        <color theme="1"/>
        <rFont val="Calibri"/>
        <family val="2"/>
        <charset val="238"/>
        <scheme val="minor"/>
      </rPr>
      <t>1…d</t>
    </r>
    <r>
      <rPr>
        <sz val="11"/>
        <color theme="1"/>
        <rFont val="Calibri"/>
        <family val="2"/>
        <charset val="238"/>
        <scheme val="minor"/>
      </rPr>
      <t xml:space="preserve"> – dni okresu rozliczeniowego, dla którego obliczane jest zużycie (w przypadku rozliczenia UD jest to miesiąc gazowy),
</t>
    </r>
    <r>
      <rPr>
        <b/>
        <sz val="11"/>
        <color theme="1"/>
        <rFont val="Calibri"/>
        <family val="2"/>
        <charset val="238"/>
        <scheme val="minor"/>
      </rPr>
      <t>Wk</t>
    </r>
    <r>
      <rPr>
        <sz val="11"/>
        <color theme="1"/>
        <rFont val="Calibri"/>
        <family val="2"/>
        <charset val="238"/>
        <scheme val="minor"/>
      </rPr>
      <t xml:space="preserve"> – współczynnik konwersji dla punktu PoD publikowany dla rozliczanego okresu, </t>
    </r>
  </si>
  <si>
    <r>
      <rPr>
        <b/>
        <sz val="11"/>
        <color theme="1"/>
        <rFont val="Calibri"/>
        <family val="2"/>
        <charset val="238"/>
        <scheme val="minor"/>
      </rPr>
      <t>RS</t>
    </r>
    <r>
      <rPr>
        <sz val="11"/>
        <color theme="1"/>
        <rFont val="Calibri"/>
        <family val="2"/>
        <charset val="238"/>
        <scheme val="minor"/>
      </rPr>
      <t xml:space="preserve"> – wartość opłaty zmiennej UD obliczona na podstawie wyznaczonego zużycia metodą SLP i obowiązującej stawki opłaty zmiennej Szd dla odpowiedniej grupy taryfowej, zapisana w systemie w tzw. dokumencie rozliczeniowym.
</t>
    </r>
    <r>
      <rPr>
        <b/>
        <sz val="11"/>
        <color theme="1"/>
        <rFont val="Calibri"/>
        <family val="2"/>
        <charset val="238"/>
        <scheme val="minor"/>
      </rPr>
      <t>Szd</t>
    </r>
    <r>
      <rPr>
        <sz val="11"/>
        <color theme="1"/>
        <rFont val="Calibri"/>
        <family val="2"/>
        <charset val="238"/>
        <scheme val="minor"/>
      </rPr>
      <t xml:space="preserve"> - obowiązująca stawka opłaty zmiennej Szd dla grupy taryfowej,</t>
    </r>
  </si>
  <si>
    <r>
      <t xml:space="preserve">Typ profilu: </t>
    </r>
    <r>
      <rPr>
        <b/>
        <sz val="11"/>
        <color theme="1"/>
        <rFont val="Calibri"/>
        <family val="2"/>
        <charset val="238"/>
        <scheme val="minor"/>
      </rPr>
      <t>129</t>
    </r>
  </si>
  <si>
    <t>Oliczenia</t>
  </si>
  <si>
    <t>Obliczenia</t>
  </si>
  <si>
    <r>
      <t xml:space="preserve">Temperatura: </t>
    </r>
    <r>
      <rPr>
        <b/>
        <sz val="11"/>
        <color theme="1"/>
        <rFont val="Calibri"/>
        <family val="2"/>
        <charset val="238"/>
        <scheme val="minor"/>
      </rPr>
      <t>okres 03.2018</t>
    </r>
    <r>
      <rPr>
        <sz val="11"/>
        <color theme="1"/>
        <rFont val="Calibri"/>
        <family val="2"/>
        <charset val="238"/>
        <scheme val="minor"/>
      </rPr>
      <t xml:space="preserve">
Obszar temperatury: </t>
    </r>
    <r>
      <rPr>
        <b/>
        <sz val="11"/>
        <color theme="1"/>
        <rFont val="Calibri"/>
        <family val="2"/>
        <charset val="238"/>
        <scheme val="minor"/>
      </rPr>
      <t>Strefa IV</t>
    </r>
    <r>
      <rPr>
        <sz val="11"/>
        <color theme="1"/>
        <rFont val="Calibri"/>
        <family val="2"/>
        <charset val="238"/>
        <scheme val="minor"/>
      </rPr>
      <t xml:space="preserve">
Typ profilu: </t>
    </r>
    <r>
      <rPr>
        <b/>
        <sz val="11"/>
        <color theme="1"/>
        <rFont val="Calibri"/>
        <family val="2"/>
        <charset val="238"/>
        <scheme val="minor"/>
      </rPr>
      <t>129</t>
    </r>
  </si>
  <si>
    <r>
      <t xml:space="preserve">Okres rozliczenia: </t>
    </r>
    <r>
      <rPr>
        <b/>
        <sz val="11"/>
        <color theme="1"/>
        <rFont val="Calibri"/>
        <family val="2"/>
        <charset val="238"/>
        <scheme val="minor"/>
      </rPr>
      <t>03.2018 do 04.2018</t>
    </r>
    <r>
      <rPr>
        <sz val="11"/>
        <color theme="1"/>
        <rFont val="Calibri"/>
        <family val="2"/>
        <charset val="238"/>
        <scheme val="minor"/>
      </rPr>
      <t xml:space="preserve">
Typ profilu: </t>
    </r>
    <r>
      <rPr>
        <b/>
        <sz val="11"/>
        <color theme="1"/>
        <rFont val="Calibri"/>
        <family val="2"/>
        <charset val="238"/>
        <scheme val="minor"/>
      </rPr>
      <t>129</t>
    </r>
    <r>
      <rPr>
        <sz val="11"/>
        <color theme="1"/>
        <rFont val="Calibri"/>
        <family val="2"/>
        <charset val="238"/>
        <scheme val="minor"/>
      </rPr>
      <t xml:space="preserve">
Nr PoD: </t>
    </r>
    <r>
      <rPr>
        <b/>
        <sz val="11"/>
        <color theme="1"/>
        <rFont val="Calibri"/>
        <family val="2"/>
        <charset val="238"/>
        <scheme val="minor"/>
      </rPr>
      <t>PL0030830097</t>
    </r>
  </si>
  <si>
    <t>Odczyt dla PoD</t>
  </si>
  <si>
    <r>
      <t xml:space="preserve">Typ profilu: </t>
    </r>
    <r>
      <rPr>
        <b/>
        <sz val="11"/>
        <color theme="1"/>
        <rFont val="Calibri"/>
        <family val="2"/>
        <charset val="238"/>
        <scheme val="minor"/>
      </rPr>
      <t>129</t>
    </r>
    <r>
      <rPr>
        <sz val="11"/>
        <color theme="1"/>
        <rFont val="Calibri"/>
        <family val="2"/>
        <charset val="238"/>
        <scheme val="minor"/>
      </rPr>
      <t xml:space="preserve">
Okres rozliczenie UD: </t>
    </r>
    <r>
      <rPr>
        <b/>
        <sz val="11"/>
        <color theme="1"/>
        <rFont val="Calibri"/>
        <family val="2"/>
        <charset val="238"/>
        <scheme val="minor"/>
      </rPr>
      <t>05.2018</t>
    </r>
    <r>
      <rPr>
        <sz val="11"/>
        <color theme="1"/>
        <rFont val="Calibri"/>
        <family val="2"/>
        <charset val="238"/>
        <scheme val="minor"/>
      </rPr>
      <t xml:space="preserve">
Wk = okres </t>
    </r>
    <r>
      <rPr>
        <b/>
        <sz val="11"/>
        <color theme="1"/>
        <rFont val="Calibri"/>
        <family val="2"/>
        <charset val="238"/>
        <scheme val="minor"/>
      </rPr>
      <t xml:space="preserve">04.2018
</t>
    </r>
    <r>
      <rPr>
        <sz val="11"/>
        <color theme="1"/>
        <rFont val="Calibri"/>
        <family val="2"/>
        <charset val="238"/>
        <scheme val="minor"/>
      </rPr>
      <t>Grupa taryfowa</t>
    </r>
    <r>
      <rPr>
        <b/>
        <sz val="11"/>
        <color theme="1"/>
        <rFont val="Calibri"/>
        <family val="2"/>
        <charset val="238"/>
        <scheme val="minor"/>
      </rPr>
      <t xml:space="preserve"> = W-3.6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</si>
</sst>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00\ _z_ł_-;\-* #,##0.0000\ _z_ł_-;_-* &quot;-&quot;??\ _z_ł_-;_-@_-"/>
    <numFmt numFmtId="166" formatCode="_-* #,##0.000000000\ _z_ł_-;\-* #,##0.000000000\ _z_ł_-;_-* &quot;-&quot;??\ _z_ł_-;_-@_-"/>
    <numFmt numFmtId="167" formatCode="yyyy\-mm\-dd;@"/>
    <numFmt numFmtId="168" formatCode="_-* #,##0.000000000\ _z_ł_-;\-* #,##0.000000000\ _z_ł_-;_-* &quot;-&quot;?????????\ _z_ł_-;_-@_-"/>
    <numFmt numFmtId="169" formatCode="[$-415]mmmmm\.yy;@"/>
    <numFmt numFmtId="170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  <font>
      <b/>
      <sz val="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6" fontId="4" fillId="0" borderId="4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7" fontId="0" fillId="0" borderId="0" xfId="0" applyNumberFormat="1"/>
    <xf numFmtId="0" fontId="0" fillId="0" borderId="0" xfId="0" applyAlignment="1">
      <alignment horizontal="left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/>
    <xf numFmtId="168" fontId="0" fillId="0" borderId="0" xfId="0" applyNumberFormat="1"/>
    <xf numFmtId="0" fontId="0" fillId="0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left" vertical="center"/>
    </xf>
    <xf numFmtId="43" fontId="0" fillId="0" borderId="0" xfId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3" fontId="0" fillId="0" borderId="0" xfId="0" applyNumberFormat="1"/>
    <xf numFmtId="169" fontId="0" fillId="0" borderId="0" xfId="0" applyNumberFormat="1" applyFill="1" applyBorder="1" applyAlignment="1">
      <alignment horizontal="left" vertical="center"/>
    </xf>
    <xf numFmtId="16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43" fontId="0" fillId="0" borderId="0" xfId="1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'Wzór 2'!$B$19:$B$110</c:f>
              <c:numCache>
                <c:formatCode>_(* #,##0.00_);_(* \(#,##0.00\);_(* "-"??_);_(@_)</c:formatCode>
                <c:ptCount val="92"/>
                <c:pt idx="0">
                  <c:v>-11.73</c:v>
                </c:pt>
                <c:pt idx="1">
                  <c:v>-10.06</c:v>
                </c:pt>
                <c:pt idx="2">
                  <c:v>-10.96</c:v>
                </c:pt>
                <c:pt idx="3">
                  <c:v>-6.17</c:v>
                </c:pt>
                <c:pt idx="4">
                  <c:v>-0.34</c:v>
                </c:pt>
                <c:pt idx="5">
                  <c:v>2.44</c:v>
                </c:pt>
                <c:pt idx="6">
                  <c:v>3.61</c:v>
                </c:pt>
                <c:pt idx="7">
                  <c:v>3.71</c:v>
                </c:pt>
                <c:pt idx="8">
                  <c:v>3.27</c:v>
                </c:pt>
                <c:pt idx="9">
                  <c:v>6.67</c:v>
                </c:pt>
                <c:pt idx="10">
                  <c:v>9.89</c:v>
                </c:pt>
                <c:pt idx="11">
                  <c:v>10.58</c:v>
                </c:pt>
                <c:pt idx="12">
                  <c:v>8.33</c:v>
                </c:pt>
                <c:pt idx="13">
                  <c:v>4</c:v>
                </c:pt>
                <c:pt idx="14">
                  <c:v>3.1</c:v>
                </c:pt>
                <c:pt idx="15">
                  <c:v>-0.46</c:v>
                </c:pt>
                <c:pt idx="16">
                  <c:v>-6.43</c:v>
                </c:pt>
                <c:pt idx="17">
                  <c:v>-6.81</c:v>
                </c:pt>
                <c:pt idx="18">
                  <c:v>-5.81</c:v>
                </c:pt>
                <c:pt idx="19">
                  <c:v>-3.2</c:v>
                </c:pt>
                <c:pt idx="20">
                  <c:v>-2.4700000000000002</c:v>
                </c:pt>
                <c:pt idx="21">
                  <c:v>-0.12</c:v>
                </c:pt>
                <c:pt idx="22">
                  <c:v>1.5</c:v>
                </c:pt>
                <c:pt idx="23">
                  <c:v>2.2999999999999998</c:v>
                </c:pt>
                <c:pt idx="24">
                  <c:v>2.48</c:v>
                </c:pt>
                <c:pt idx="25">
                  <c:v>3.36</c:v>
                </c:pt>
                <c:pt idx="26">
                  <c:v>1.19</c:v>
                </c:pt>
                <c:pt idx="27">
                  <c:v>3.96</c:v>
                </c:pt>
                <c:pt idx="28">
                  <c:v>5.31</c:v>
                </c:pt>
                <c:pt idx="29">
                  <c:v>8.3000000000000007</c:v>
                </c:pt>
                <c:pt idx="30">
                  <c:v>10.119999999999999</c:v>
                </c:pt>
                <c:pt idx="31">
                  <c:v>2.6</c:v>
                </c:pt>
                <c:pt idx="32">
                  <c:v>4.0199999999999996</c:v>
                </c:pt>
                <c:pt idx="33">
                  <c:v>11.15</c:v>
                </c:pt>
                <c:pt idx="34">
                  <c:v>12.77</c:v>
                </c:pt>
                <c:pt idx="35">
                  <c:v>12.65</c:v>
                </c:pt>
                <c:pt idx="36">
                  <c:v>5.41</c:v>
                </c:pt>
                <c:pt idx="37">
                  <c:v>10.67</c:v>
                </c:pt>
                <c:pt idx="38">
                  <c:v>15.57</c:v>
                </c:pt>
                <c:pt idx="39">
                  <c:v>17.22</c:v>
                </c:pt>
                <c:pt idx="40">
                  <c:v>14.53</c:v>
                </c:pt>
                <c:pt idx="41">
                  <c:v>13.66</c:v>
                </c:pt>
                <c:pt idx="42">
                  <c:v>17.34</c:v>
                </c:pt>
                <c:pt idx="43">
                  <c:v>14.87</c:v>
                </c:pt>
                <c:pt idx="44">
                  <c:v>13.58</c:v>
                </c:pt>
                <c:pt idx="45">
                  <c:v>17.7</c:v>
                </c:pt>
                <c:pt idx="46">
                  <c:v>16.5</c:v>
                </c:pt>
                <c:pt idx="47">
                  <c:v>12.36</c:v>
                </c:pt>
                <c:pt idx="48">
                  <c:v>12.62</c:v>
                </c:pt>
                <c:pt idx="49">
                  <c:v>15.53</c:v>
                </c:pt>
                <c:pt idx="50">
                  <c:v>14.51</c:v>
                </c:pt>
                <c:pt idx="51">
                  <c:v>18.54</c:v>
                </c:pt>
                <c:pt idx="52">
                  <c:v>13.43</c:v>
                </c:pt>
                <c:pt idx="53">
                  <c:v>15.82</c:v>
                </c:pt>
                <c:pt idx="54">
                  <c:v>15.39</c:v>
                </c:pt>
                <c:pt idx="55">
                  <c:v>17.100000000000001</c:v>
                </c:pt>
                <c:pt idx="56">
                  <c:v>10.11</c:v>
                </c:pt>
                <c:pt idx="57">
                  <c:v>10.65</c:v>
                </c:pt>
                <c:pt idx="58">
                  <c:v>17.28</c:v>
                </c:pt>
                <c:pt idx="59">
                  <c:v>20.28</c:v>
                </c:pt>
                <c:pt idx="60">
                  <c:v>19.97</c:v>
                </c:pt>
                <c:pt idx="61">
                  <c:v>17.37</c:v>
                </c:pt>
                <c:pt idx="62">
                  <c:v>17.739999999999998</c:v>
                </c:pt>
                <c:pt idx="63">
                  <c:v>20.39</c:v>
                </c:pt>
                <c:pt idx="64">
                  <c:v>15.57</c:v>
                </c:pt>
                <c:pt idx="65">
                  <c:v>13.15</c:v>
                </c:pt>
                <c:pt idx="66">
                  <c:v>13.46</c:v>
                </c:pt>
                <c:pt idx="67">
                  <c:v>15.34</c:v>
                </c:pt>
                <c:pt idx="68">
                  <c:v>16.27</c:v>
                </c:pt>
                <c:pt idx="69">
                  <c:v>17.690000000000001</c:v>
                </c:pt>
                <c:pt idx="70">
                  <c:v>19.38</c:v>
                </c:pt>
                <c:pt idx="71">
                  <c:v>17.579999999999998</c:v>
                </c:pt>
                <c:pt idx="72">
                  <c:v>16.47</c:v>
                </c:pt>
                <c:pt idx="73">
                  <c:v>17.88</c:v>
                </c:pt>
                <c:pt idx="74">
                  <c:v>13.15</c:v>
                </c:pt>
                <c:pt idx="75">
                  <c:v>12.07</c:v>
                </c:pt>
                <c:pt idx="76">
                  <c:v>12.94</c:v>
                </c:pt>
                <c:pt idx="77">
                  <c:v>13</c:v>
                </c:pt>
                <c:pt idx="78">
                  <c:v>12.82</c:v>
                </c:pt>
                <c:pt idx="79">
                  <c:v>13.26</c:v>
                </c:pt>
                <c:pt idx="80">
                  <c:v>14.63</c:v>
                </c:pt>
                <c:pt idx="81">
                  <c:v>14.79</c:v>
                </c:pt>
                <c:pt idx="82">
                  <c:v>17.7</c:v>
                </c:pt>
                <c:pt idx="83">
                  <c:v>18.05</c:v>
                </c:pt>
                <c:pt idx="84">
                  <c:v>17.850000000000001</c:v>
                </c:pt>
                <c:pt idx="85">
                  <c:v>17.829999999999998</c:v>
                </c:pt>
                <c:pt idx="86">
                  <c:v>18.940000000000001</c:v>
                </c:pt>
                <c:pt idx="87">
                  <c:v>21.17</c:v>
                </c:pt>
                <c:pt idx="88">
                  <c:v>21.06</c:v>
                </c:pt>
                <c:pt idx="89">
                  <c:v>19.989999999999998</c:v>
                </c:pt>
                <c:pt idx="90">
                  <c:v>20.21</c:v>
                </c:pt>
                <c:pt idx="91">
                  <c:v>21.18</c:v>
                </c:pt>
              </c:numCache>
            </c:numRef>
          </c:xVal>
          <c:yVal>
            <c:numRef>
              <c:f>'Wzór 2'!$H$19:$H$110</c:f>
              <c:numCache>
                <c:formatCode>_-* #\ ##0.000000000\ _z_ł_-;\-* #\ ##0.000000000\ _z_ł_-;_-* "-"?????????\ _z_ł_-;_-@_-</c:formatCode>
                <c:ptCount val="92"/>
                <c:pt idx="0">
                  <c:v>2.2451018715551982</c:v>
                </c:pt>
                <c:pt idx="1">
                  <c:v>2.2089786418612842</c:v>
                </c:pt>
                <c:pt idx="2">
                  <c:v>2.2293205163976997</c:v>
                </c:pt>
                <c:pt idx="3">
                  <c:v>2.091859938867505</c:v>
                </c:pt>
                <c:pt idx="4">
                  <c:v>1.7893430809428661</c:v>
                </c:pt>
                <c:pt idx="5">
                  <c:v>1.5758704663900878</c:v>
                </c:pt>
                <c:pt idx="6">
                  <c:v>1.4727996718675032</c:v>
                </c:pt>
                <c:pt idx="7">
                  <c:v>1.4636698394654017</c:v>
                </c:pt>
                <c:pt idx="8">
                  <c:v>1.5034790726340477</c:v>
                </c:pt>
                <c:pt idx="9">
                  <c:v>1.1768187669762029</c:v>
                </c:pt>
                <c:pt idx="10">
                  <c:v>0.85762966248374062</c:v>
                </c:pt>
                <c:pt idx="11">
                  <c:v>0.7932676901122333</c:v>
                </c:pt>
                <c:pt idx="12">
                  <c:v>1.0100054272731693</c:v>
                </c:pt>
                <c:pt idx="13">
                  <c:v>1.4369313342528323</c:v>
                </c:pt>
                <c:pt idx="14">
                  <c:v>1.5186020194976766</c:v>
                </c:pt>
                <c:pt idx="15">
                  <c:v>1.7975021622878842</c:v>
                </c:pt>
                <c:pt idx="16">
                  <c:v>2.1014267315267148</c:v>
                </c:pt>
                <c:pt idx="17">
                  <c:v>2.1149096768024589</c:v>
                </c:pt>
                <c:pt idx="18">
                  <c:v>2.0781402438051693</c:v>
                </c:pt>
                <c:pt idx="19">
                  <c:v>1.9605271253635885</c:v>
                </c:pt>
                <c:pt idx="20">
                  <c:v>1.9213287319163626</c:v>
                </c:pt>
                <c:pt idx="21">
                  <c:v>1.7741561806765802</c:v>
                </c:pt>
                <c:pt idx="22">
                  <c:v>1.6532230884150272</c:v>
                </c:pt>
                <c:pt idx="23">
                  <c:v>1.5877120293373725</c:v>
                </c:pt>
                <c:pt idx="24">
                  <c:v>1.5724670595014818</c:v>
                </c:pt>
                <c:pt idx="25">
                  <c:v>1.4954135619241407</c:v>
                </c:pt>
                <c:pt idx="26">
                  <c:v>1.6775960123284277</c:v>
                </c:pt>
                <c:pt idx="27">
                  <c:v>1.4406420437202159</c:v>
                </c:pt>
                <c:pt idx="28">
                  <c:v>1.3118821102870506</c:v>
                </c:pt>
                <c:pt idx="29">
                  <c:v>1.012999374205751</c:v>
                </c:pt>
                <c:pt idx="30">
                  <c:v>0.8359193241059879</c:v>
                </c:pt>
                <c:pt idx="31">
                  <c:v>1.5622037313134243</c:v>
                </c:pt>
                <c:pt idx="32">
                  <c:v>1.4350733203167509</c:v>
                </c:pt>
                <c:pt idx="33">
                  <c:v>0.74201510441075325</c:v>
                </c:pt>
                <c:pt idx="34">
                  <c:v>0.60792559867458185</c:v>
                </c:pt>
                <c:pt idx="35">
                  <c:v>0.61720741485891129</c:v>
                </c:pt>
                <c:pt idx="36">
                  <c:v>1.3020941204758987</c:v>
                </c:pt>
                <c:pt idx="37">
                  <c:v>0.78505211067876823</c:v>
                </c:pt>
                <c:pt idx="38">
                  <c:v>0.42438773166103017</c:v>
                </c:pt>
                <c:pt idx="39">
                  <c:v>0.34620408713134604</c:v>
                </c:pt>
                <c:pt idx="40">
                  <c:v>0.48500609015282325</c:v>
                </c:pt>
                <c:pt idx="41">
                  <c:v>0.54261759813701305</c:v>
                </c:pt>
                <c:pt idx="42">
                  <c:v>0.34133784140921175</c:v>
                </c:pt>
                <c:pt idx="43">
                  <c:v>0.46419979376418596</c:v>
                </c:pt>
                <c:pt idx="44">
                  <c:v>0.54822804219431809</c:v>
                </c:pt>
                <c:pt idx="45">
                  <c:v>0.32737057773567613</c:v>
                </c:pt>
                <c:pt idx="46">
                  <c:v>0.37768686179467903</c:v>
                </c:pt>
                <c:pt idx="47">
                  <c:v>0.64008915337434025</c:v>
                </c:pt>
                <c:pt idx="48">
                  <c:v>0.61954506958274147</c:v>
                </c:pt>
                <c:pt idx="49">
                  <c:v>0.42655365939625006</c:v>
                </c:pt>
                <c:pt idx="50">
                  <c:v>0.48625998439364926</c:v>
                </c:pt>
                <c:pt idx="51">
                  <c:v>0.29831030899889033</c:v>
                </c:pt>
                <c:pt idx="52">
                  <c:v>0.55888775275079905</c:v>
                </c:pt>
                <c:pt idx="53">
                  <c:v>0.41114742704423674</c:v>
                </c:pt>
                <c:pt idx="54">
                  <c:v>0.43423804493085161</c:v>
                </c:pt>
                <c:pt idx="55">
                  <c:v>0.35117743670268375</c:v>
                </c:pt>
                <c:pt idx="56">
                  <c:v>0.83685817784232119</c:v>
                </c:pt>
                <c:pt idx="57">
                  <c:v>0.78687396343631744</c:v>
                </c:pt>
                <c:pt idx="58">
                  <c:v>0.3437576442848751</c:v>
                </c:pt>
                <c:pt idx="59">
                  <c:v>0.25216052009176926</c:v>
                </c:pt>
                <c:pt idx="60">
                  <c:v>0.25912946100434542</c:v>
                </c:pt>
                <c:pt idx="61">
                  <c:v>0.34013788676314821</c:v>
                </c:pt>
                <c:pt idx="62">
                  <c:v>0.32587620297988329</c:v>
                </c:pt>
                <c:pt idx="63">
                  <c:v>0.24980667516188304</c:v>
                </c:pt>
                <c:pt idx="64">
                  <c:v>0.42438773166103017</c:v>
                </c:pt>
                <c:pt idx="65">
                  <c:v>0.57927058377531004</c:v>
                </c:pt>
                <c:pt idx="66">
                  <c:v>0.55674123586284763</c:v>
                </c:pt>
                <c:pt idx="67">
                  <c:v>0.43702162606333739</c:v>
                </c:pt>
                <c:pt idx="68">
                  <c:v>0.38859129581394891</c:v>
                </c:pt>
                <c:pt idx="69">
                  <c:v>0.32774594971244286</c:v>
                </c:pt>
                <c:pt idx="70">
                  <c:v>0.27383359315393946</c:v>
                </c:pt>
                <c:pt idx="71">
                  <c:v>0.33192223168530266</c:v>
                </c:pt>
                <c:pt idx="72">
                  <c:v>0.37908551981415278</c:v>
                </c:pt>
                <c:pt idx="73">
                  <c:v>0.32073495788194195</c:v>
                </c:pt>
                <c:pt idx="74">
                  <c:v>0.57927058377531004</c:v>
                </c:pt>
                <c:pt idx="75">
                  <c:v>0.66359299830889484</c:v>
                </c:pt>
                <c:pt idx="76">
                  <c:v>0.59496660006693991</c:v>
                </c:pt>
                <c:pt idx="77">
                  <c:v>0.59044661020623201</c:v>
                </c:pt>
                <c:pt idx="78">
                  <c:v>0.60409086231233911</c:v>
                </c:pt>
                <c:pt idx="79">
                  <c:v>0.57118821851594737</c:v>
                </c:pt>
                <c:pt idx="80">
                  <c:v>0.47878660508068205</c:v>
                </c:pt>
                <c:pt idx="81">
                  <c:v>0.46900874554979011</c:v>
                </c:pt>
                <c:pt idx="82">
                  <c:v>0.32737057773567613</c:v>
                </c:pt>
                <c:pt idx="83">
                  <c:v>0.31467609357792092</c:v>
                </c:pt>
                <c:pt idx="84">
                  <c:v>0.32182504798131195</c:v>
                </c:pt>
                <c:pt idx="85">
                  <c:v>0.32255528082729434</c:v>
                </c:pt>
                <c:pt idx="86">
                  <c:v>0.28611140821487424</c:v>
                </c:pt>
                <c:pt idx="87">
                  <c:v>0.23479176600314827</c:v>
                </c:pt>
                <c:pt idx="88">
                  <c:v>0.23673898589244344</c:v>
                </c:pt>
                <c:pt idx="89">
                  <c:v>0.25866459703822497</c:v>
                </c:pt>
                <c:pt idx="90">
                  <c:v>0.25369046734534556</c:v>
                </c:pt>
                <c:pt idx="91">
                  <c:v>0.23461739326720074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F1-4C1F-8EA9-28A5415B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90312"/>
        <c:axId val="244091096"/>
      </c:scatterChart>
      <c:valAx>
        <c:axId val="244090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Temperatura</a:t>
                </a:r>
                <a:r>
                  <a:rPr lang="pl-PL" baseline="0"/>
                  <a:t> T</a:t>
                </a:r>
                <a:endParaRPr lang="pl-P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4091096"/>
        <c:crosses val="autoZero"/>
        <c:crossBetween val="midCat"/>
      </c:valAx>
      <c:valAx>
        <c:axId val="24409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</a:t>
                </a:r>
                <a:r>
                  <a:rPr lang="pl-PL" sz="600"/>
                  <a:t>SLP(d)</a:t>
                </a:r>
                <a:endParaRPr lang="pl-P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-* #\ ##0.000000000\ _z_ł_-;\-* #\ ##0.000000000\ _z_ł_-;_-* &quot;-&quot;?????????\ _z_ł_-;_-@_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4090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68580</xdr:rowOff>
    </xdr:from>
    <xdr:to>
      <xdr:col>4</xdr:col>
      <xdr:colOff>68873</xdr:colOff>
      <xdr:row>9</xdr:row>
      <xdr:rowOff>83932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888719BA-9543-4441-B924-3D03FF34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74320"/>
          <a:ext cx="3375953" cy="1295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17</xdr:row>
      <xdr:rowOff>3810</xdr:rowOff>
    </xdr:from>
    <xdr:to>
      <xdr:col>13</xdr:col>
      <xdr:colOff>175260</xdr:colOff>
      <xdr:row>32</xdr:row>
      <xdr:rowOff>3810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AA70A13A-A962-4565-AFCD-4F369517A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1</xdr:row>
      <xdr:rowOff>38100</xdr:rowOff>
    </xdr:from>
    <xdr:to>
      <xdr:col>5</xdr:col>
      <xdr:colOff>575698</xdr:colOff>
      <xdr:row>8</xdr:row>
      <xdr:rowOff>76314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75FC4FB0-D351-43D6-A3AB-16A46E9A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20980"/>
          <a:ext cx="4473328" cy="1318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99060</xdr:rowOff>
    </xdr:from>
    <xdr:to>
      <xdr:col>3</xdr:col>
      <xdr:colOff>975569</xdr:colOff>
      <xdr:row>8</xdr:row>
      <xdr:rowOff>114396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D02F6E2F-E6FA-44D4-A087-FE6A49B7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" y="495300"/>
          <a:ext cx="2415749" cy="11126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1</xdr:row>
      <xdr:rowOff>53341</xdr:rowOff>
    </xdr:from>
    <xdr:to>
      <xdr:col>3</xdr:col>
      <xdr:colOff>60960</xdr:colOff>
      <xdr:row>5</xdr:row>
      <xdr:rowOff>74759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7680C222-FE66-4610-A1ED-8AFAE51C8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1" y="236221"/>
          <a:ext cx="2537459" cy="752938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7</xdr:row>
      <xdr:rowOff>15240</xdr:rowOff>
    </xdr:from>
    <xdr:to>
      <xdr:col>2</xdr:col>
      <xdr:colOff>205903</xdr:colOff>
      <xdr:row>10</xdr:row>
      <xdr:rowOff>121977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18B324A1-5E8E-4098-96D5-B86AA8AD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" y="1295400"/>
          <a:ext cx="1882303" cy="655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workbookViewId="0">
      <selection activeCell="D21" sqref="D21"/>
    </sheetView>
  </sheetViews>
  <sheetFormatPr defaultRowHeight="15" x14ac:dyDescent="0.25"/>
  <cols>
    <col min="1" max="1" width="10.28515625" bestFit="1" customWidth="1"/>
    <col min="2" max="2" width="8.85546875" style="12"/>
    <col min="3" max="3" width="14.5703125" bestFit="1" customWidth="1"/>
    <col min="4" max="4" width="15.5703125" customWidth="1"/>
    <col min="5" max="6" width="14.5703125" bestFit="1" customWidth="1"/>
    <col min="7" max="7" width="20.28515625" customWidth="1"/>
    <col min="8" max="8" width="15.5703125" bestFit="1" customWidth="1"/>
    <col min="9" max="12" width="16.42578125" customWidth="1"/>
    <col min="13" max="13" width="16.28515625" customWidth="1"/>
  </cols>
  <sheetData>
    <row r="1" spans="1:13" ht="18.75" x14ac:dyDescent="0.35">
      <c r="A1" s="2" t="s">
        <v>0</v>
      </c>
    </row>
    <row r="2" spans="1:13" x14ac:dyDescent="0.25">
      <c r="A2" s="45"/>
      <c r="B2" s="45"/>
      <c r="C2" s="45"/>
      <c r="D2" s="45"/>
      <c r="E2" s="45"/>
      <c r="F2" s="45"/>
      <c r="G2" s="46" t="s">
        <v>50</v>
      </c>
      <c r="H2" s="47"/>
      <c r="I2" s="47"/>
      <c r="J2" s="47"/>
      <c r="K2" s="47"/>
      <c r="L2" s="47"/>
      <c r="M2" s="47"/>
    </row>
    <row r="3" spans="1:13" x14ac:dyDescent="0.25">
      <c r="A3" s="45"/>
      <c r="B3" s="45"/>
      <c r="C3" s="45"/>
      <c r="D3" s="45"/>
      <c r="E3" s="45"/>
      <c r="F3" s="45"/>
      <c r="G3" s="47"/>
      <c r="H3" s="47"/>
      <c r="I3" s="47"/>
      <c r="J3" s="47"/>
      <c r="K3" s="47"/>
      <c r="L3" s="47"/>
      <c r="M3" s="47"/>
    </row>
    <row r="4" spans="1:13" x14ac:dyDescent="0.25">
      <c r="A4" s="45"/>
      <c r="B4" s="45"/>
      <c r="C4" s="45"/>
      <c r="D4" s="45"/>
      <c r="E4" s="45"/>
      <c r="F4" s="45"/>
      <c r="G4" s="47"/>
      <c r="H4" s="47"/>
      <c r="I4" s="47"/>
      <c r="J4" s="47"/>
      <c r="K4" s="47"/>
      <c r="L4" s="47"/>
      <c r="M4" s="47"/>
    </row>
    <row r="5" spans="1:13" x14ac:dyDescent="0.25">
      <c r="A5" s="45"/>
      <c r="B5" s="45"/>
      <c r="C5" s="45"/>
      <c r="D5" s="45"/>
      <c r="E5" s="45"/>
      <c r="F5" s="45"/>
      <c r="G5" s="47"/>
      <c r="H5" s="47"/>
      <c r="I5" s="47"/>
      <c r="J5" s="47"/>
      <c r="K5" s="47"/>
      <c r="L5" s="47"/>
      <c r="M5" s="47"/>
    </row>
    <row r="6" spans="1:13" x14ac:dyDescent="0.25">
      <c r="A6" s="45"/>
      <c r="B6" s="45"/>
      <c r="C6" s="45"/>
      <c r="D6" s="45"/>
      <c r="E6" s="45"/>
      <c r="F6" s="45"/>
      <c r="G6" s="47"/>
      <c r="H6" s="47"/>
      <c r="I6" s="47"/>
      <c r="J6" s="47"/>
      <c r="K6" s="47"/>
      <c r="L6" s="47"/>
      <c r="M6" s="47"/>
    </row>
    <row r="7" spans="1:13" x14ac:dyDescent="0.25">
      <c r="A7" s="45"/>
      <c r="B7" s="45"/>
      <c r="C7" s="45"/>
      <c r="D7" s="45"/>
      <c r="E7" s="45"/>
      <c r="F7" s="45"/>
      <c r="G7" s="47"/>
      <c r="H7" s="47"/>
      <c r="I7" s="47"/>
      <c r="J7" s="47"/>
      <c r="K7" s="47"/>
      <c r="L7" s="47"/>
      <c r="M7" s="47"/>
    </row>
    <row r="8" spans="1:13" x14ac:dyDescent="0.25">
      <c r="A8" s="45"/>
      <c r="B8" s="45"/>
      <c r="C8" s="45"/>
      <c r="D8" s="45"/>
      <c r="E8" s="45"/>
      <c r="F8" s="45"/>
      <c r="G8" s="47"/>
      <c r="H8" s="47"/>
      <c r="I8" s="47"/>
      <c r="J8" s="47"/>
      <c r="K8" s="47"/>
      <c r="L8" s="47"/>
      <c r="M8" s="47"/>
    </row>
    <row r="9" spans="1:13" x14ac:dyDescent="0.25">
      <c r="A9" s="45"/>
      <c r="B9" s="45"/>
      <c r="C9" s="45"/>
      <c r="D9" s="45"/>
      <c r="E9" s="45"/>
      <c r="F9" s="45"/>
      <c r="G9" s="47"/>
      <c r="H9" s="47"/>
      <c r="I9" s="47"/>
      <c r="J9" s="47"/>
      <c r="K9" s="47"/>
      <c r="L9" s="47"/>
      <c r="M9" s="47"/>
    </row>
    <row r="10" spans="1:13" x14ac:dyDescent="0.25">
      <c r="A10" s="45"/>
      <c r="B10" s="45"/>
      <c r="C10" s="45"/>
      <c r="D10" s="45"/>
      <c r="E10" s="45"/>
      <c r="F10" s="45"/>
      <c r="G10" s="47"/>
      <c r="H10" s="47"/>
      <c r="I10" s="47"/>
      <c r="J10" s="47"/>
      <c r="K10" s="47"/>
      <c r="L10" s="47"/>
      <c r="M10" s="47"/>
    </row>
    <row r="11" spans="1:13" x14ac:dyDescent="0.25">
      <c r="A11" s="2" t="s">
        <v>11</v>
      </c>
      <c r="B11" s="1"/>
      <c r="C11" s="1"/>
      <c r="D11" s="1"/>
      <c r="E11" s="1"/>
      <c r="F11" s="1"/>
      <c r="G11" s="10"/>
      <c r="H11" s="10"/>
      <c r="I11" s="10"/>
      <c r="J11" s="10"/>
      <c r="K11" s="10"/>
      <c r="L11" s="10"/>
      <c r="M11" s="10"/>
    </row>
    <row r="12" spans="1:13" ht="14.45" customHeight="1" x14ac:dyDescent="0.25">
      <c r="A12" s="46" t="s">
        <v>61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25">
      <c r="A17" s="2" t="s">
        <v>62</v>
      </c>
      <c r="C17" s="10"/>
      <c r="D17" s="10"/>
      <c r="E17" s="10"/>
      <c r="F17" s="10"/>
      <c r="G17" s="10"/>
    </row>
    <row r="18" spans="1:13" s="12" customFormat="1" x14ac:dyDescent="0.25">
      <c r="A18" s="11" t="s">
        <v>10</v>
      </c>
      <c r="B18" s="11" t="s">
        <v>56</v>
      </c>
      <c r="C18" s="11" t="s">
        <v>2</v>
      </c>
      <c r="D18" s="11" t="s">
        <v>3</v>
      </c>
      <c r="E18" s="11" t="s">
        <v>4</v>
      </c>
      <c r="F18" s="11" t="s">
        <v>5</v>
      </c>
      <c r="G18" s="17" t="s">
        <v>49</v>
      </c>
      <c r="H18"/>
      <c r="I18"/>
      <c r="J18"/>
      <c r="K18"/>
      <c r="L18"/>
      <c r="M18"/>
    </row>
    <row r="19" spans="1:13" x14ac:dyDescent="0.25">
      <c r="A19" s="9">
        <f>Temperatura!A2</f>
        <v>43160</v>
      </c>
      <c r="B19" s="22">
        <f>Temperatura!B2</f>
        <v>-11.73</v>
      </c>
      <c r="C19" s="14">
        <f>Zmienne!B6</f>
        <v>2.2491111080000001</v>
      </c>
      <c r="D19" s="14">
        <f>Zmienne!C6</f>
        <v>-34.603718923000002</v>
      </c>
      <c r="E19" s="14">
        <f>Zmienne!D6</f>
        <v>6.0301378430000003</v>
      </c>
      <c r="F19" s="14">
        <f>Zmienne!E6</f>
        <v>0.17888306800000001</v>
      </c>
      <c r="G19" s="15">
        <f>($C19/(1+($D19/($B19-40))^$E19))+$F19</f>
        <v>2.2451018715551982</v>
      </c>
    </row>
    <row r="20" spans="1:13" x14ac:dyDescent="0.25">
      <c r="A20" s="9"/>
      <c r="C20" s="14"/>
      <c r="D20" s="14"/>
      <c r="E20" s="14"/>
      <c r="F20" s="14"/>
      <c r="G20" s="15"/>
    </row>
    <row r="21" spans="1:13" x14ac:dyDescent="0.25">
      <c r="A21" s="9"/>
      <c r="C21" s="14"/>
      <c r="D21" s="14"/>
      <c r="E21" s="14"/>
      <c r="F21" s="14"/>
      <c r="G21" s="15"/>
    </row>
    <row r="22" spans="1:13" x14ac:dyDescent="0.25">
      <c r="A22" s="9"/>
      <c r="C22" s="14"/>
      <c r="D22" s="14"/>
      <c r="E22" s="14"/>
      <c r="F22" s="14"/>
      <c r="G22" s="15"/>
    </row>
    <row r="23" spans="1:13" x14ac:dyDescent="0.25">
      <c r="A23" s="9"/>
      <c r="C23" s="14"/>
      <c r="D23" s="14"/>
      <c r="E23" s="14"/>
      <c r="F23" s="14"/>
      <c r="G23" s="15"/>
    </row>
    <row r="24" spans="1:13" x14ac:dyDescent="0.25">
      <c r="A24" s="9"/>
      <c r="C24" s="14"/>
      <c r="D24" s="14"/>
      <c r="E24" s="14"/>
      <c r="F24" s="14"/>
      <c r="G24" s="15"/>
    </row>
    <row r="25" spans="1:13" x14ac:dyDescent="0.25">
      <c r="A25" s="9"/>
      <c r="C25" s="14"/>
      <c r="D25" s="14"/>
      <c r="E25" s="14"/>
      <c r="F25" s="14"/>
      <c r="G25" s="15"/>
    </row>
    <row r="26" spans="1:13" x14ac:dyDescent="0.25">
      <c r="A26" s="9"/>
      <c r="C26" s="14"/>
      <c r="D26" s="14"/>
      <c r="E26" s="14"/>
      <c r="F26" s="14"/>
      <c r="G26" s="15"/>
    </row>
    <row r="27" spans="1:13" x14ac:dyDescent="0.25">
      <c r="A27" s="9"/>
      <c r="C27" s="14"/>
      <c r="D27" s="14"/>
      <c r="E27" s="14"/>
      <c r="F27" s="14"/>
      <c r="G27" s="15"/>
    </row>
    <row r="28" spans="1:13" x14ac:dyDescent="0.25">
      <c r="A28" s="9"/>
      <c r="C28" s="14"/>
      <c r="D28" s="14"/>
      <c r="E28" s="14"/>
      <c r="F28" s="14"/>
      <c r="G28" s="15"/>
    </row>
    <row r="29" spans="1:13" x14ac:dyDescent="0.25">
      <c r="A29" s="9"/>
      <c r="C29" s="14"/>
      <c r="D29" s="14"/>
      <c r="E29" s="14"/>
      <c r="F29" s="14"/>
      <c r="G29" s="15"/>
    </row>
    <row r="30" spans="1:13" x14ac:dyDescent="0.25">
      <c r="A30" s="9"/>
      <c r="C30" s="14"/>
      <c r="D30" s="14"/>
      <c r="E30" s="14"/>
      <c r="F30" s="14"/>
      <c r="G30" s="15"/>
    </row>
    <row r="31" spans="1:13" x14ac:dyDescent="0.25">
      <c r="A31" s="9"/>
      <c r="C31" s="14"/>
      <c r="D31" s="14"/>
      <c r="E31" s="14"/>
      <c r="F31" s="14"/>
      <c r="G31" s="15"/>
    </row>
    <row r="32" spans="1:13" x14ac:dyDescent="0.25">
      <c r="A32" s="9"/>
      <c r="C32" s="14"/>
      <c r="D32" s="14"/>
      <c r="E32" s="14"/>
      <c r="F32" s="14"/>
      <c r="G32" s="15"/>
    </row>
    <row r="33" spans="1:7" x14ac:dyDescent="0.25">
      <c r="A33" s="9"/>
      <c r="C33" s="14"/>
      <c r="D33" s="14"/>
      <c r="E33" s="14"/>
      <c r="F33" s="14"/>
      <c r="G33" s="15"/>
    </row>
    <row r="34" spans="1:7" x14ac:dyDescent="0.25">
      <c r="A34" s="9"/>
      <c r="C34" s="14"/>
      <c r="D34" s="14"/>
      <c r="E34" s="14"/>
      <c r="F34" s="14"/>
      <c r="G34" s="15"/>
    </row>
    <row r="35" spans="1:7" x14ac:dyDescent="0.25">
      <c r="A35" s="9"/>
      <c r="C35" s="14"/>
      <c r="D35" s="14"/>
      <c r="E35" s="14"/>
      <c r="F35" s="14"/>
      <c r="G35" s="15"/>
    </row>
    <row r="36" spans="1:7" x14ac:dyDescent="0.25">
      <c r="A36" s="9"/>
      <c r="C36" s="14"/>
      <c r="D36" s="14"/>
      <c r="E36" s="14"/>
      <c r="F36" s="14"/>
      <c r="G36" s="15"/>
    </row>
    <row r="37" spans="1:7" x14ac:dyDescent="0.25">
      <c r="A37" s="9"/>
      <c r="C37" s="14"/>
      <c r="D37" s="14"/>
      <c r="E37" s="14"/>
      <c r="F37" s="14"/>
      <c r="G37" s="15"/>
    </row>
    <row r="38" spans="1:7" x14ac:dyDescent="0.25">
      <c r="A38" s="9"/>
      <c r="C38" s="14"/>
      <c r="D38" s="14"/>
      <c r="E38" s="14"/>
      <c r="F38" s="14"/>
      <c r="G38" s="15"/>
    </row>
    <row r="39" spans="1:7" x14ac:dyDescent="0.25">
      <c r="A39" s="9"/>
      <c r="C39" s="14"/>
      <c r="D39" s="14"/>
      <c r="E39" s="14"/>
      <c r="F39" s="14"/>
      <c r="G39" s="15"/>
    </row>
    <row r="40" spans="1:7" x14ac:dyDescent="0.25">
      <c r="A40" s="9"/>
      <c r="C40" s="14"/>
      <c r="D40" s="14"/>
      <c r="E40" s="14"/>
      <c r="F40" s="14"/>
      <c r="G40" s="15"/>
    </row>
    <row r="41" spans="1:7" x14ac:dyDescent="0.25">
      <c r="A41" s="9"/>
      <c r="C41" s="14"/>
      <c r="D41" s="14"/>
      <c r="E41" s="14"/>
      <c r="F41" s="14"/>
      <c r="G41" s="15"/>
    </row>
    <row r="42" spans="1:7" x14ac:dyDescent="0.25">
      <c r="A42" s="9"/>
      <c r="C42" s="14"/>
      <c r="D42" s="14"/>
      <c r="E42" s="14"/>
      <c r="F42" s="14"/>
      <c r="G42" s="15"/>
    </row>
    <row r="43" spans="1:7" x14ac:dyDescent="0.25">
      <c r="A43" s="9"/>
      <c r="C43" s="14"/>
      <c r="D43" s="14"/>
      <c r="E43" s="14"/>
      <c r="F43" s="14"/>
      <c r="G43" s="15"/>
    </row>
    <row r="44" spans="1:7" x14ac:dyDescent="0.25">
      <c r="A44" s="9"/>
      <c r="C44" s="14"/>
      <c r="D44" s="14"/>
      <c r="E44" s="14"/>
      <c r="F44" s="14"/>
      <c r="G44" s="15"/>
    </row>
    <row r="45" spans="1:7" x14ac:dyDescent="0.25">
      <c r="A45" s="9"/>
      <c r="C45" s="14"/>
      <c r="D45" s="14"/>
      <c r="E45" s="14"/>
      <c r="F45" s="14"/>
      <c r="G45" s="15"/>
    </row>
    <row r="46" spans="1:7" x14ac:dyDescent="0.25">
      <c r="A46" s="9"/>
      <c r="C46" s="14"/>
      <c r="D46" s="14"/>
      <c r="E46" s="14"/>
      <c r="F46" s="14"/>
      <c r="G46" s="15"/>
    </row>
    <row r="47" spans="1:7" x14ac:dyDescent="0.25">
      <c r="A47" s="9"/>
      <c r="C47" s="14"/>
      <c r="D47" s="14"/>
      <c r="E47" s="14"/>
      <c r="F47" s="14"/>
      <c r="G47" s="15"/>
    </row>
    <row r="48" spans="1:7" x14ac:dyDescent="0.25">
      <c r="A48" s="9"/>
      <c r="C48" s="14"/>
      <c r="D48" s="14"/>
      <c r="E48" s="14"/>
      <c r="F48" s="14"/>
      <c r="G48" s="15"/>
    </row>
    <row r="49" spans="1:7" x14ac:dyDescent="0.25">
      <c r="A49" s="9"/>
      <c r="C49" s="14"/>
      <c r="D49" s="14"/>
      <c r="E49" s="14"/>
      <c r="F49" s="14"/>
      <c r="G49" s="15"/>
    </row>
  </sheetData>
  <mergeCells count="3">
    <mergeCell ref="A2:F10"/>
    <mergeCell ref="G2:M10"/>
    <mergeCell ref="A12:M16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showGridLines="0" topLeftCell="A91" zoomScaleNormal="100" workbookViewId="0">
      <selection activeCell="O13" sqref="O13"/>
    </sheetView>
  </sheetViews>
  <sheetFormatPr defaultRowHeight="15" x14ac:dyDescent="0.25"/>
  <cols>
    <col min="1" max="1" width="10.28515625" customWidth="1"/>
    <col min="2" max="2" width="8.85546875" style="12"/>
    <col min="3" max="3" width="5.28515625" customWidth="1"/>
    <col min="4" max="4" width="15.5703125" bestFit="1" customWidth="1"/>
    <col min="5" max="5" width="17.28515625" customWidth="1"/>
    <col min="6" max="6" width="14.5703125" bestFit="1" customWidth="1"/>
    <col min="7" max="7" width="20.28515625" customWidth="1"/>
    <col min="8" max="8" width="15.7109375" customWidth="1"/>
    <col min="9" max="9" width="16.7109375" bestFit="1" customWidth="1"/>
    <col min="10" max="11" width="15.5703125" bestFit="1" customWidth="1"/>
  </cols>
  <sheetData>
    <row r="1" spans="1:13" x14ac:dyDescent="0.25">
      <c r="A1" s="2" t="s">
        <v>26</v>
      </c>
    </row>
    <row r="2" spans="1:13" ht="14.45" customHeight="1" x14ac:dyDescent="0.25">
      <c r="A2" s="45"/>
      <c r="B2" s="45"/>
      <c r="C2" s="45"/>
      <c r="D2" s="45"/>
      <c r="E2" s="45"/>
      <c r="F2" s="45"/>
      <c r="G2" s="46" t="s">
        <v>57</v>
      </c>
      <c r="H2" s="46"/>
      <c r="I2" s="46"/>
      <c r="J2" s="46"/>
      <c r="K2" s="46"/>
      <c r="L2" s="46"/>
      <c r="M2" s="46"/>
    </row>
    <row r="3" spans="1:13" x14ac:dyDescent="0.25">
      <c r="A3" s="45"/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</row>
    <row r="4" spans="1:13" x14ac:dyDescent="0.25">
      <c r="A4" s="45"/>
      <c r="B4" s="45"/>
      <c r="C4" s="45"/>
      <c r="D4" s="45"/>
      <c r="E4" s="45"/>
      <c r="F4" s="45"/>
      <c r="G4" s="46"/>
      <c r="H4" s="46"/>
      <c r="I4" s="46"/>
      <c r="J4" s="46"/>
      <c r="K4" s="46"/>
      <c r="L4" s="46"/>
      <c r="M4" s="46"/>
    </row>
    <row r="5" spans="1:13" x14ac:dyDescent="0.25">
      <c r="A5" s="45"/>
      <c r="B5" s="45"/>
      <c r="C5" s="45"/>
      <c r="D5" s="45"/>
      <c r="E5" s="45"/>
      <c r="F5" s="45"/>
      <c r="G5" s="46"/>
      <c r="H5" s="46"/>
      <c r="I5" s="46"/>
      <c r="J5" s="46"/>
      <c r="K5" s="46"/>
      <c r="L5" s="46"/>
      <c r="M5" s="46"/>
    </row>
    <row r="6" spans="1:13" x14ac:dyDescent="0.25">
      <c r="A6" s="45"/>
      <c r="B6" s="45"/>
      <c r="C6" s="45"/>
      <c r="D6" s="45"/>
      <c r="E6" s="45"/>
      <c r="F6" s="45"/>
      <c r="G6" s="46"/>
      <c r="H6" s="46"/>
      <c r="I6" s="46"/>
      <c r="J6" s="46"/>
      <c r="K6" s="46"/>
      <c r="L6" s="46"/>
      <c r="M6" s="46"/>
    </row>
    <row r="7" spans="1:13" x14ac:dyDescent="0.25">
      <c r="A7" s="45"/>
      <c r="B7" s="45"/>
      <c r="C7" s="45"/>
      <c r="D7" s="45"/>
      <c r="E7" s="45"/>
      <c r="F7" s="45"/>
      <c r="G7" s="46"/>
      <c r="H7" s="46"/>
      <c r="I7" s="46"/>
      <c r="J7" s="46"/>
      <c r="K7" s="46"/>
      <c r="L7" s="46"/>
      <c r="M7" s="46"/>
    </row>
    <row r="8" spans="1:13" x14ac:dyDescent="0.25">
      <c r="A8" s="45"/>
      <c r="B8" s="45"/>
      <c r="C8" s="45"/>
      <c r="D8" s="45"/>
      <c r="E8" s="45"/>
      <c r="F8" s="45"/>
      <c r="G8" s="46"/>
      <c r="H8" s="46"/>
      <c r="I8" s="46"/>
      <c r="J8" s="46"/>
      <c r="K8" s="46"/>
      <c r="L8" s="46"/>
      <c r="M8" s="46"/>
    </row>
    <row r="9" spans="1:13" x14ac:dyDescent="0.25">
      <c r="A9" s="45"/>
      <c r="B9" s="45"/>
      <c r="C9" s="45"/>
      <c r="D9" s="45"/>
      <c r="E9" s="45"/>
      <c r="F9" s="45"/>
      <c r="G9" s="46"/>
      <c r="H9" s="46"/>
      <c r="I9" s="46"/>
      <c r="J9" s="46"/>
      <c r="K9" s="46"/>
      <c r="L9" s="46"/>
      <c r="M9" s="46"/>
    </row>
    <row r="10" spans="1:13" x14ac:dyDescent="0.25">
      <c r="A10" s="45"/>
      <c r="B10" s="45"/>
      <c r="C10" s="45"/>
      <c r="D10" s="45"/>
      <c r="E10" s="45"/>
      <c r="F10" s="45"/>
      <c r="G10" s="46"/>
      <c r="H10" s="46"/>
      <c r="I10" s="46"/>
      <c r="J10" s="46"/>
      <c r="K10" s="46"/>
      <c r="L10" s="46"/>
      <c r="M10" s="46"/>
    </row>
    <row r="11" spans="1:13" x14ac:dyDescent="0.25">
      <c r="A11" s="2" t="s">
        <v>11</v>
      </c>
      <c r="B11" s="1"/>
      <c r="C11" s="1"/>
      <c r="D11" s="1"/>
      <c r="E11" s="1"/>
      <c r="F11" s="1"/>
      <c r="G11" s="10"/>
      <c r="H11" s="10"/>
      <c r="I11" s="10"/>
      <c r="J11" s="10"/>
      <c r="K11" s="10"/>
    </row>
    <row r="12" spans="1:13" ht="14.45" customHeight="1" x14ac:dyDescent="0.25">
      <c r="A12" s="46" t="s">
        <v>64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1" x14ac:dyDescent="0.25">
      <c r="A17" s="2" t="s">
        <v>63</v>
      </c>
      <c r="C17" s="12"/>
      <c r="D17" s="10"/>
      <c r="E17" s="10"/>
      <c r="F17" s="10"/>
      <c r="G17" s="10"/>
      <c r="H17" s="10"/>
      <c r="I17" s="10"/>
      <c r="J17" s="10"/>
      <c r="K17" s="10"/>
    </row>
    <row r="18" spans="1:11" s="12" customFormat="1" x14ac:dyDescent="0.25">
      <c r="A18" s="11" t="s">
        <v>10</v>
      </c>
      <c r="B18" s="11" t="s">
        <v>13</v>
      </c>
      <c r="C18" s="11" t="s">
        <v>12</v>
      </c>
      <c r="D18" s="11" t="s">
        <v>2</v>
      </c>
      <c r="E18" s="11" t="s">
        <v>3</v>
      </c>
      <c r="F18" s="11" t="s">
        <v>4</v>
      </c>
      <c r="G18" s="11" t="s">
        <v>5</v>
      </c>
      <c r="H18" s="17" t="s">
        <v>14</v>
      </c>
      <c r="I18" s="16"/>
      <c r="J18" s="16"/>
      <c r="K18" s="16"/>
    </row>
    <row r="19" spans="1:11" x14ac:dyDescent="0.25">
      <c r="A19" s="9">
        <f>Temperatura!$A2</f>
        <v>43160</v>
      </c>
      <c r="B19" s="22">
        <f>Temperatura!$B2</f>
        <v>-11.73</v>
      </c>
      <c r="C19" s="12">
        <f>Zmienne!$C$13</f>
        <v>1</v>
      </c>
      <c r="D19" s="14">
        <f>Zmienne!$B$6</f>
        <v>2.2491111080000001</v>
      </c>
      <c r="E19" s="14">
        <f>Zmienne!$C$6</f>
        <v>-34.603718923000002</v>
      </c>
      <c r="F19" s="14">
        <f>Zmienne!$D$6</f>
        <v>6.0301378430000003</v>
      </c>
      <c r="G19" s="14">
        <f>Zmienne!$E$6</f>
        <v>0.17888306800000001</v>
      </c>
      <c r="H19" s="15">
        <f>$C19*(($D19/(1+($E19/($B19-40))^$F19))+$G19)</f>
        <v>2.2451018715551982</v>
      </c>
    </row>
    <row r="20" spans="1:11" x14ac:dyDescent="0.25">
      <c r="A20" s="9">
        <f>Temperatura!$A3</f>
        <v>43161</v>
      </c>
      <c r="B20" s="22">
        <f>Temperatura!$B3</f>
        <v>-10.06</v>
      </c>
      <c r="C20" s="12">
        <f>Zmienne!$C$13</f>
        <v>1</v>
      </c>
      <c r="D20" s="14">
        <f>Zmienne!$B$6</f>
        <v>2.2491111080000001</v>
      </c>
      <c r="E20" s="14">
        <f>Zmienne!$C$6</f>
        <v>-34.603718923000002</v>
      </c>
      <c r="F20" s="14">
        <f>Zmienne!$D$6</f>
        <v>6.0301378430000003</v>
      </c>
      <c r="G20" s="14">
        <f>Zmienne!$E$6</f>
        <v>0.17888306800000001</v>
      </c>
      <c r="H20" s="15">
        <f>$C20*(($D20/(1+($E20/($B20-40))^$F20))+$G20)</f>
        <v>2.2089786418612842</v>
      </c>
    </row>
    <row r="21" spans="1:11" x14ac:dyDescent="0.25">
      <c r="A21" s="9">
        <f>Temperatura!$A4</f>
        <v>43162</v>
      </c>
      <c r="B21" s="22">
        <f>Temperatura!$B4</f>
        <v>-10.96</v>
      </c>
      <c r="C21" s="12">
        <f>Zmienne!$C$13</f>
        <v>1</v>
      </c>
      <c r="D21" s="14">
        <f>Zmienne!$B$6</f>
        <v>2.2491111080000001</v>
      </c>
      <c r="E21" s="14">
        <f>Zmienne!$C$6</f>
        <v>-34.603718923000002</v>
      </c>
      <c r="F21" s="14">
        <f>Zmienne!$D$6</f>
        <v>6.0301378430000003</v>
      </c>
      <c r="G21" s="14">
        <f>Zmienne!$E$6</f>
        <v>0.17888306800000001</v>
      </c>
      <c r="H21" s="15">
        <f t="shared" ref="H21:H84" si="0">$C21*(($D21/(1+($E21/($B21-40))^$F21))+$G21)</f>
        <v>2.2293205163976997</v>
      </c>
    </row>
    <row r="22" spans="1:11" x14ac:dyDescent="0.25">
      <c r="A22" s="9">
        <f>Temperatura!$A5</f>
        <v>43163</v>
      </c>
      <c r="B22" s="22">
        <f>Temperatura!$B5</f>
        <v>-6.17</v>
      </c>
      <c r="C22" s="12">
        <f>Zmienne!$C$13</f>
        <v>1</v>
      </c>
      <c r="D22" s="14">
        <f>Zmienne!$B$6</f>
        <v>2.2491111080000001</v>
      </c>
      <c r="E22" s="14">
        <f>Zmienne!$C$6</f>
        <v>-34.603718923000002</v>
      </c>
      <c r="F22" s="14">
        <f>Zmienne!$D$6</f>
        <v>6.0301378430000003</v>
      </c>
      <c r="G22" s="14">
        <f>Zmienne!$E$6</f>
        <v>0.17888306800000001</v>
      </c>
      <c r="H22" s="15">
        <f t="shared" si="0"/>
        <v>2.091859938867505</v>
      </c>
    </row>
    <row r="23" spans="1:11" x14ac:dyDescent="0.25">
      <c r="A23" s="9">
        <f>Temperatura!$A6</f>
        <v>43164</v>
      </c>
      <c r="B23" s="22">
        <f>Temperatura!$B6</f>
        <v>-0.34</v>
      </c>
      <c r="C23" s="12">
        <f>Zmienne!$C$13</f>
        <v>1</v>
      </c>
      <c r="D23" s="14">
        <f>Zmienne!$B$6</f>
        <v>2.2491111080000001</v>
      </c>
      <c r="E23" s="14">
        <f>Zmienne!$C$6</f>
        <v>-34.603718923000002</v>
      </c>
      <c r="F23" s="14">
        <f>Zmienne!$D$6</f>
        <v>6.0301378430000003</v>
      </c>
      <c r="G23" s="14">
        <f>Zmienne!$E$6</f>
        <v>0.17888306800000001</v>
      </c>
      <c r="H23" s="15">
        <f t="shared" si="0"/>
        <v>1.7893430809428661</v>
      </c>
    </row>
    <row r="24" spans="1:11" x14ac:dyDescent="0.25">
      <c r="A24" s="9">
        <f>Temperatura!$A7</f>
        <v>43165</v>
      </c>
      <c r="B24" s="22">
        <f>Temperatura!$B7</f>
        <v>2.44</v>
      </c>
      <c r="C24" s="12">
        <f>Zmienne!$C$13</f>
        <v>1</v>
      </c>
      <c r="D24" s="14">
        <f>Zmienne!$B$6</f>
        <v>2.2491111080000001</v>
      </c>
      <c r="E24" s="14">
        <f>Zmienne!$C$6</f>
        <v>-34.603718923000002</v>
      </c>
      <c r="F24" s="14">
        <f>Zmienne!$D$6</f>
        <v>6.0301378430000003</v>
      </c>
      <c r="G24" s="14">
        <f>Zmienne!$E$6</f>
        <v>0.17888306800000001</v>
      </c>
      <c r="H24" s="15">
        <f t="shared" si="0"/>
        <v>1.5758704663900878</v>
      </c>
    </row>
    <row r="25" spans="1:11" x14ac:dyDescent="0.25">
      <c r="A25" s="9">
        <f>Temperatura!$A8</f>
        <v>43166</v>
      </c>
      <c r="B25" s="22">
        <f>Temperatura!$B8</f>
        <v>3.61</v>
      </c>
      <c r="C25" s="12">
        <f>Zmienne!$C$13</f>
        <v>1</v>
      </c>
      <c r="D25" s="14">
        <f>Zmienne!$B$6</f>
        <v>2.2491111080000001</v>
      </c>
      <c r="E25" s="14">
        <f>Zmienne!$C$6</f>
        <v>-34.603718923000002</v>
      </c>
      <c r="F25" s="14">
        <f>Zmienne!$D$6</f>
        <v>6.0301378430000003</v>
      </c>
      <c r="G25" s="14">
        <f>Zmienne!$E$6</f>
        <v>0.17888306800000001</v>
      </c>
      <c r="H25" s="15">
        <f t="shared" si="0"/>
        <v>1.4727996718675032</v>
      </c>
    </row>
    <row r="26" spans="1:11" x14ac:dyDescent="0.25">
      <c r="A26" s="9">
        <f>Temperatura!$A9</f>
        <v>43167</v>
      </c>
      <c r="B26" s="22">
        <f>Temperatura!$B9</f>
        <v>3.71</v>
      </c>
      <c r="C26" s="12">
        <f>Zmienne!$C$13</f>
        <v>1</v>
      </c>
      <c r="D26" s="14">
        <f>Zmienne!$B$6</f>
        <v>2.2491111080000001</v>
      </c>
      <c r="E26" s="14">
        <f>Zmienne!$C$6</f>
        <v>-34.603718923000002</v>
      </c>
      <c r="F26" s="14">
        <f>Zmienne!$D$6</f>
        <v>6.0301378430000003</v>
      </c>
      <c r="G26" s="14">
        <f>Zmienne!$E$6</f>
        <v>0.17888306800000001</v>
      </c>
      <c r="H26" s="15">
        <f t="shared" si="0"/>
        <v>1.4636698394654017</v>
      </c>
    </row>
    <row r="27" spans="1:11" x14ac:dyDescent="0.25">
      <c r="A27" s="9">
        <f>Temperatura!$A10</f>
        <v>43168</v>
      </c>
      <c r="B27" s="22">
        <f>Temperatura!$B10</f>
        <v>3.27</v>
      </c>
      <c r="C27" s="12">
        <f>Zmienne!$C$13</f>
        <v>1</v>
      </c>
      <c r="D27" s="14">
        <f>Zmienne!$B$6</f>
        <v>2.2491111080000001</v>
      </c>
      <c r="E27" s="14">
        <f>Zmienne!$C$6</f>
        <v>-34.603718923000002</v>
      </c>
      <c r="F27" s="14">
        <f>Zmienne!$D$6</f>
        <v>6.0301378430000003</v>
      </c>
      <c r="G27" s="14">
        <f>Zmienne!$E$6</f>
        <v>0.17888306800000001</v>
      </c>
      <c r="H27" s="15">
        <f t="shared" si="0"/>
        <v>1.5034790726340477</v>
      </c>
    </row>
    <row r="28" spans="1:11" x14ac:dyDescent="0.25">
      <c r="A28" s="9">
        <f>Temperatura!$A11</f>
        <v>43169</v>
      </c>
      <c r="B28" s="22">
        <f>Temperatura!$B11</f>
        <v>6.67</v>
      </c>
      <c r="C28" s="12">
        <f>Zmienne!$C$13</f>
        <v>1</v>
      </c>
      <c r="D28" s="14">
        <f>Zmienne!$B$6</f>
        <v>2.2491111080000001</v>
      </c>
      <c r="E28" s="14">
        <f>Zmienne!$C$6</f>
        <v>-34.603718923000002</v>
      </c>
      <c r="F28" s="14">
        <f>Zmienne!$D$6</f>
        <v>6.0301378430000003</v>
      </c>
      <c r="G28" s="14">
        <f>Zmienne!$E$6</f>
        <v>0.17888306800000001</v>
      </c>
      <c r="H28" s="15">
        <f t="shared" si="0"/>
        <v>1.1768187669762029</v>
      </c>
    </row>
    <row r="29" spans="1:11" x14ac:dyDescent="0.25">
      <c r="A29" s="9">
        <f>Temperatura!$A12</f>
        <v>43170</v>
      </c>
      <c r="B29" s="22">
        <f>Temperatura!$B12</f>
        <v>9.89</v>
      </c>
      <c r="C29" s="12">
        <f>Zmienne!$C$13</f>
        <v>1</v>
      </c>
      <c r="D29" s="14">
        <f>Zmienne!$B$6</f>
        <v>2.2491111080000001</v>
      </c>
      <c r="E29" s="14">
        <f>Zmienne!$C$6</f>
        <v>-34.603718923000002</v>
      </c>
      <c r="F29" s="14">
        <f>Zmienne!$D$6</f>
        <v>6.0301378430000003</v>
      </c>
      <c r="G29" s="14">
        <f>Zmienne!$E$6</f>
        <v>0.17888306800000001</v>
      </c>
      <c r="H29" s="15">
        <f t="shared" si="0"/>
        <v>0.85762966248374062</v>
      </c>
    </row>
    <row r="30" spans="1:11" x14ac:dyDescent="0.25">
      <c r="A30" s="9">
        <f>Temperatura!$A13</f>
        <v>43171</v>
      </c>
      <c r="B30" s="22">
        <f>Temperatura!$B13</f>
        <v>10.58</v>
      </c>
      <c r="C30" s="12">
        <f>Zmienne!$C$13</f>
        <v>1</v>
      </c>
      <c r="D30" s="14">
        <f>Zmienne!$B$6</f>
        <v>2.2491111080000001</v>
      </c>
      <c r="E30" s="14">
        <f>Zmienne!$C$6</f>
        <v>-34.603718923000002</v>
      </c>
      <c r="F30" s="14">
        <f>Zmienne!$D$6</f>
        <v>6.0301378430000003</v>
      </c>
      <c r="G30" s="14">
        <f>Zmienne!$E$6</f>
        <v>0.17888306800000001</v>
      </c>
      <c r="H30" s="15">
        <f t="shared" si="0"/>
        <v>0.7932676901122333</v>
      </c>
    </row>
    <row r="31" spans="1:11" x14ac:dyDescent="0.25">
      <c r="A31" s="9">
        <f>Temperatura!$A14</f>
        <v>43172</v>
      </c>
      <c r="B31" s="22">
        <f>Temperatura!$B14</f>
        <v>8.33</v>
      </c>
      <c r="C31" s="12">
        <f>Zmienne!$C$13</f>
        <v>1</v>
      </c>
      <c r="D31" s="14">
        <f>Zmienne!$B$6</f>
        <v>2.2491111080000001</v>
      </c>
      <c r="E31" s="14">
        <f>Zmienne!$C$6</f>
        <v>-34.603718923000002</v>
      </c>
      <c r="F31" s="14">
        <f>Zmienne!$D$6</f>
        <v>6.0301378430000003</v>
      </c>
      <c r="G31" s="14">
        <f>Zmienne!$E$6</f>
        <v>0.17888306800000001</v>
      </c>
      <c r="H31" s="15">
        <f t="shared" si="0"/>
        <v>1.0100054272731693</v>
      </c>
    </row>
    <row r="32" spans="1:11" x14ac:dyDescent="0.25">
      <c r="A32" s="9">
        <f>Temperatura!$A15</f>
        <v>43173</v>
      </c>
      <c r="B32" s="22">
        <f>Temperatura!$B15</f>
        <v>4</v>
      </c>
      <c r="C32" s="12">
        <f>Zmienne!$C$13</f>
        <v>1</v>
      </c>
      <c r="D32" s="14">
        <f>Zmienne!$B$6</f>
        <v>2.2491111080000001</v>
      </c>
      <c r="E32" s="14">
        <f>Zmienne!$C$6</f>
        <v>-34.603718923000002</v>
      </c>
      <c r="F32" s="14">
        <f>Zmienne!$D$6</f>
        <v>6.0301378430000003</v>
      </c>
      <c r="G32" s="14">
        <f>Zmienne!$E$6</f>
        <v>0.17888306800000001</v>
      </c>
      <c r="H32" s="15">
        <f t="shared" si="0"/>
        <v>1.4369313342528323</v>
      </c>
    </row>
    <row r="33" spans="1:8" x14ac:dyDescent="0.25">
      <c r="A33" s="9">
        <f>Temperatura!$A16</f>
        <v>43174</v>
      </c>
      <c r="B33" s="22">
        <f>Temperatura!$B16</f>
        <v>3.1</v>
      </c>
      <c r="C33" s="12">
        <f>Zmienne!$C$13</f>
        <v>1</v>
      </c>
      <c r="D33" s="14">
        <f>Zmienne!$B$6</f>
        <v>2.2491111080000001</v>
      </c>
      <c r="E33" s="14">
        <f>Zmienne!$C$6</f>
        <v>-34.603718923000002</v>
      </c>
      <c r="F33" s="14">
        <f>Zmienne!$D$6</f>
        <v>6.0301378430000003</v>
      </c>
      <c r="G33" s="14">
        <f>Zmienne!$E$6</f>
        <v>0.17888306800000001</v>
      </c>
      <c r="H33" s="15">
        <f t="shared" si="0"/>
        <v>1.5186020194976766</v>
      </c>
    </row>
    <row r="34" spans="1:8" x14ac:dyDescent="0.25">
      <c r="A34" s="9">
        <f>Temperatura!$A17</f>
        <v>43175</v>
      </c>
      <c r="B34" s="22">
        <f>Temperatura!$B17</f>
        <v>-0.46</v>
      </c>
      <c r="C34" s="12">
        <f>Zmienne!$C$13</f>
        <v>1</v>
      </c>
      <c r="D34" s="14">
        <f>Zmienne!$B$6</f>
        <v>2.2491111080000001</v>
      </c>
      <c r="E34" s="14">
        <f>Zmienne!$C$6</f>
        <v>-34.603718923000002</v>
      </c>
      <c r="F34" s="14">
        <f>Zmienne!$D$6</f>
        <v>6.0301378430000003</v>
      </c>
      <c r="G34" s="14">
        <f>Zmienne!$E$6</f>
        <v>0.17888306800000001</v>
      </c>
      <c r="H34" s="15">
        <f t="shared" si="0"/>
        <v>1.7975021622878842</v>
      </c>
    </row>
    <row r="35" spans="1:8" x14ac:dyDescent="0.25">
      <c r="A35" s="9">
        <f>Temperatura!$A18</f>
        <v>43176</v>
      </c>
      <c r="B35" s="22">
        <f>Temperatura!$B18</f>
        <v>-6.43</v>
      </c>
      <c r="C35" s="12">
        <f>Zmienne!$C$13</f>
        <v>1</v>
      </c>
      <c r="D35" s="14">
        <f>Zmienne!$B$6</f>
        <v>2.2491111080000001</v>
      </c>
      <c r="E35" s="14">
        <f>Zmienne!$C$6</f>
        <v>-34.603718923000002</v>
      </c>
      <c r="F35" s="14">
        <f>Zmienne!$D$6</f>
        <v>6.0301378430000003</v>
      </c>
      <c r="G35" s="14">
        <f>Zmienne!$E$6</f>
        <v>0.17888306800000001</v>
      </c>
      <c r="H35" s="15">
        <f t="shared" si="0"/>
        <v>2.1014267315267148</v>
      </c>
    </row>
    <row r="36" spans="1:8" x14ac:dyDescent="0.25">
      <c r="A36" s="9">
        <f>Temperatura!$A19</f>
        <v>43177</v>
      </c>
      <c r="B36" s="22">
        <f>Temperatura!$B19</f>
        <v>-6.81</v>
      </c>
      <c r="C36" s="12">
        <f>Zmienne!$C$13</f>
        <v>1</v>
      </c>
      <c r="D36" s="14">
        <f>Zmienne!$B$6</f>
        <v>2.2491111080000001</v>
      </c>
      <c r="E36" s="14">
        <f>Zmienne!$C$6</f>
        <v>-34.603718923000002</v>
      </c>
      <c r="F36" s="14">
        <f>Zmienne!$D$6</f>
        <v>6.0301378430000003</v>
      </c>
      <c r="G36" s="14">
        <f>Zmienne!$E$6</f>
        <v>0.17888306800000001</v>
      </c>
      <c r="H36" s="15">
        <f t="shared" si="0"/>
        <v>2.1149096768024589</v>
      </c>
    </row>
    <row r="37" spans="1:8" x14ac:dyDescent="0.25">
      <c r="A37" s="9">
        <f>Temperatura!$A20</f>
        <v>43178</v>
      </c>
      <c r="B37" s="22">
        <f>Temperatura!$B20</f>
        <v>-5.81</v>
      </c>
      <c r="C37" s="12">
        <f>Zmienne!$C$13</f>
        <v>1</v>
      </c>
      <c r="D37" s="14">
        <f>Zmienne!$B$6</f>
        <v>2.2491111080000001</v>
      </c>
      <c r="E37" s="14">
        <f>Zmienne!$C$6</f>
        <v>-34.603718923000002</v>
      </c>
      <c r="F37" s="14">
        <f>Zmienne!$D$6</f>
        <v>6.0301378430000003</v>
      </c>
      <c r="G37" s="14">
        <f>Zmienne!$E$6</f>
        <v>0.17888306800000001</v>
      </c>
      <c r="H37" s="15">
        <f t="shared" si="0"/>
        <v>2.0781402438051693</v>
      </c>
    </row>
    <row r="38" spans="1:8" x14ac:dyDescent="0.25">
      <c r="A38" s="9">
        <f>Temperatura!$A21</f>
        <v>43179</v>
      </c>
      <c r="B38" s="22">
        <f>Temperatura!$B21</f>
        <v>-3.2</v>
      </c>
      <c r="C38" s="12">
        <f>Zmienne!$C$13</f>
        <v>1</v>
      </c>
      <c r="D38" s="14">
        <f>Zmienne!$B$6</f>
        <v>2.2491111080000001</v>
      </c>
      <c r="E38" s="14">
        <f>Zmienne!$C$6</f>
        <v>-34.603718923000002</v>
      </c>
      <c r="F38" s="14">
        <f>Zmienne!$D$6</f>
        <v>6.0301378430000003</v>
      </c>
      <c r="G38" s="14">
        <f>Zmienne!$E$6</f>
        <v>0.17888306800000001</v>
      </c>
      <c r="H38" s="15">
        <f t="shared" si="0"/>
        <v>1.9605271253635885</v>
      </c>
    </row>
    <row r="39" spans="1:8" x14ac:dyDescent="0.25">
      <c r="A39" s="9">
        <f>Temperatura!$A22</f>
        <v>43180</v>
      </c>
      <c r="B39" s="22">
        <f>Temperatura!$B22</f>
        <v>-2.4700000000000002</v>
      </c>
      <c r="C39" s="12">
        <f>Zmienne!$C$13</f>
        <v>1</v>
      </c>
      <c r="D39" s="14">
        <f>Zmienne!$B$6</f>
        <v>2.2491111080000001</v>
      </c>
      <c r="E39" s="14">
        <f>Zmienne!$C$6</f>
        <v>-34.603718923000002</v>
      </c>
      <c r="F39" s="14">
        <f>Zmienne!$D$6</f>
        <v>6.0301378430000003</v>
      </c>
      <c r="G39" s="14">
        <f>Zmienne!$E$6</f>
        <v>0.17888306800000001</v>
      </c>
      <c r="H39" s="15">
        <f t="shared" si="0"/>
        <v>1.9213287319163626</v>
      </c>
    </row>
    <row r="40" spans="1:8" x14ac:dyDescent="0.25">
      <c r="A40" s="9">
        <f>Temperatura!$A23</f>
        <v>43181</v>
      </c>
      <c r="B40" s="22">
        <f>Temperatura!$B23</f>
        <v>-0.12</v>
      </c>
      <c r="C40" s="12">
        <f>Zmienne!$C$13</f>
        <v>1</v>
      </c>
      <c r="D40" s="14">
        <f>Zmienne!$B$6</f>
        <v>2.2491111080000001</v>
      </c>
      <c r="E40" s="14">
        <f>Zmienne!$C$6</f>
        <v>-34.603718923000002</v>
      </c>
      <c r="F40" s="14">
        <f>Zmienne!$D$6</f>
        <v>6.0301378430000003</v>
      </c>
      <c r="G40" s="14">
        <f>Zmienne!$E$6</f>
        <v>0.17888306800000001</v>
      </c>
      <c r="H40" s="15">
        <f t="shared" si="0"/>
        <v>1.7741561806765802</v>
      </c>
    </row>
    <row r="41" spans="1:8" x14ac:dyDescent="0.25">
      <c r="A41" s="9">
        <f>Temperatura!$A24</f>
        <v>43182</v>
      </c>
      <c r="B41" s="22">
        <f>Temperatura!$B24</f>
        <v>1.5</v>
      </c>
      <c r="C41" s="12">
        <f>Zmienne!$C$13</f>
        <v>1</v>
      </c>
      <c r="D41" s="14">
        <f>Zmienne!$B$6</f>
        <v>2.2491111080000001</v>
      </c>
      <c r="E41" s="14">
        <f>Zmienne!$C$6</f>
        <v>-34.603718923000002</v>
      </c>
      <c r="F41" s="14">
        <f>Zmienne!$D$6</f>
        <v>6.0301378430000003</v>
      </c>
      <c r="G41" s="14">
        <f>Zmienne!$E$6</f>
        <v>0.17888306800000001</v>
      </c>
      <c r="H41" s="15">
        <f t="shared" si="0"/>
        <v>1.6532230884150272</v>
      </c>
    </row>
    <row r="42" spans="1:8" x14ac:dyDescent="0.25">
      <c r="A42" s="9">
        <f>Temperatura!$A25</f>
        <v>43183</v>
      </c>
      <c r="B42" s="22">
        <f>Temperatura!$B25</f>
        <v>2.2999999999999998</v>
      </c>
      <c r="C42" s="12">
        <f>Zmienne!$C$13</f>
        <v>1</v>
      </c>
      <c r="D42" s="14">
        <f>Zmienne!$B$6</f>
        <v>2.2491111080000001</v>
      </c>
      <c r="E42" s="14">
        <f>Zmienne!$C$6</f>
        <v>-34.603718923000002</v>
      </c>
      <c r="F42" s="14">
        <f>Zmienne!$D$6</f>
        <v>6.0301378430000003</v>
      </c>
      <c r="G42" s="14">
        <f>Zmienne!$E$6</f>
        <v>0.17888306800000001</v>
      </c>
      <c r="H42" s="15">
        <f t="shared" si="0"/>
        <v>1.5877120293373725</v>
      </c>
    </row>
    <row r="43" spans="1:8" x14ac:dyDescent="0.25">
      <c r="A43" s="9">
        <f>Temperatura!$A26</f>
        <v>43184</v>
      </c>
      <c r="B43" s="22">
        <f>Temperatura!$B26</f>
        <v>2.48</v>
      </c>
      <c r="C43" s="12">
        <f>Zmienne!$C$13</f>
        <v>1</v>
      </c>
      <c r="D43" s="14">
        <f>Zmienne!$B$6</f>
        <v>2.2491111080000001</v>
      </c>
      <c r="E43" s="14">
        <f>Zmienne!$C$6</f>
        <v>-34.603718923000002</v>
      </c>
      <c r="F43" s="14">
        <f>Zmienne!$D$6</f>
        <v>6.0301378430000003</v>
      </c>
      <c r="G43" s="14">
        <f>Zmienne!$E$6</f>
        <v>0.17888306800000001</v>
      </c>
      <c r="H43" s="15">
        <f t="shared" si="0"/>
        <v>1.5724670595014818</v>
      </c>
    </row>
    <row r="44" spans="1:8" x14ac:dyDescent="0.25">
      <c r="A44" s="9">
        <f>Temperatura!$A27</f>
        <v>43185</v>
      </c>
      <c r="B44" s="22">
        <f>Temperatura!$B27</f>
        <v>3.36</v>
      </c>
      <c r="C44" s="12">
        <f>Zmienne!$C$13</f>
        <v>1</v>
      </c>
      <c r="D44" s="14">
        <f>Zmienne!$B$6</f>
        <v>2.2491111080000001</v>
      </c>
      <c r="E44" s="14">
        <f>Zmienne!$C$6</f>
        <v>-34.603718923000002</v>
      </c>
      <c r="F44" s="14">
        <f>Zmienne!$D$6</f>
        <v>6.0301378430000003</v>
      </c>
      <c r="G44" s="14">
        <f>Zmienne!$E$6</f>
        <v>0.17888306800000001</v>
      </c>
      <c r="H44" s="15">
        <f t="shared" si="0"/>
        <v>1.4954135619241407</v>
      </c>
    </row>
    <row r="45" spans="1:8" x14ac:dyDescent="0.25">
      <c r="A45" s="9">
        <f>Temperatura!$A28</f>
        <v>43186</v>
      </c>
      <c r="B45" s="22">
        <f>Temperatura!$B28</f>
        <v>1.19</v>
      </c>
      <c r="C45" s="12">
        <f>Zmienne!$C$13</f>
        <v>1</v>
      </c>
      <c r="D45" s="14">
        <f>Zmienne!$B$6</f>
        <v>2.2491111080000001</v>
      </c>
      <c r="E45" s="14">
        <f>Zmienne!$C$6</f>
        <v>-34.603718923000002</v>
      </c>
      <c r="F45" s="14">
        <f>Zmienne!$D$6</f>
        <v>6.0301378430000003</v>
      </c>
      <c r="G45" s="14">
        <f>Zmienne!$E$6</f>
        <v>0.17888306800000001</v>
      </c>
      <c r="H45" s="15">
        <f t="shared" si="0"/>
        <v>1.6775960123284277</v>
      </c>
    </row>
    <row r="46" spans="1:8" x14ac:dyDescent="0.25">
      <c r="A46" s="9">
        <f>Temperatura!$A29</f>
        <v>43187</v>
      </c>
      <c r="B46" s="22">
        <f>Temperatura!$B29</f>
        <v>3.96</v>
      </c>
      <c r="C46" s="12">
        <f>Zmienne!$C$13</f>
        <v>1</v>
      </c>
      <c r="D46" s="14">
        <f>Zmienne!$B$6</f>
        <v>2.2491111080000001</v>
      </c>
      <c r="E46" s="14">
        <f>Zmienne!$C$6</f>
        <v>-34.603718923000002</v>
      </c>
      <c r="F46" s="14">
        <f>Zmienne!$D$6</f>
        <v>6.0301378430000003</v>
      </c>
      <c r="G46" s="14">
        <f>Zmienne!$E$6</f>
        <v>0.17888306800000001</v>
      </c>
      <c r="H46" s="15">
        <f t="shared" si="0"/>
        <v>1.4406420437202159</v>
      </c>
    </row>
    <row r="47" spans="1:8" x14ac:dyDescent="0.25">
      <c r="A47" s="9">
        <f>Temperatura!$A30</f>
        <v>43188</v>
      </c>
      <c r="B47" s="22">
        <f>Temperatura!$B30</f>
        <v>5.31</v>
      </c>
      <c r="C47" s="12">
        <f>Zmienne!$C$13</f>
        <v>1</v>
      </c>
      <c r="D47" s="14">
        <f>Zmienne!$B$6</f>
        <v>2.2491111080000001</v>
      </c>
      <c r="E47" s="14">
        <f>Zmienne!$C$6</f>
        <v>-34.603718923000002</v>
      </c>
      <c r="F47" s="14">
        <f>Zmienne!$D$6</f>
        <v>6.0301378430000003</v>
      </c>
      <c r="G47" s="14">
        <f>Zmienne!$E$6</f>
        <v>0.17888306800000001</v>
      </c>
      <c r="H47" s="15">
        <f t="shared" si="0"/>
        <v>1.3118821102870506</v>
      </c>
    </row>
    <row r="48" spans="1:8" x14ac:dyDescent="0.25">
      <c r="A48" s="9">
        <f>Temperatura!$A31</f>
        <v>43189</v>
      </c>
      <c r="B48" s="22">
        <f>Temperatura!$B31</f>
        <v>8.3000000000000007</v>
      </c>
      <c r="C48" s="12">
        <f>Zmienne!$C$13</f>
        <v>1</v>
      </c>
      <c r="D48" s="14">
        <f>Zmienne!$B$6</f>
        <v>2.2491111080000001</v>
      </c>
      <c r="E48" s="14">
        <f>Zmienne!$C$6</f>
        <v>-34.603718923000002</v>
      </c>
      <c r="F48" s="14">
        <f>Zmienne!$D$6</f>
        <v>6.0301378430000003</v>
      </c>
      <c r="G48" s="14">
        <f>Zmienne!$E$6</f>
        <v>0.17888306800000001</v>
      </c>
      <c r="H48" s="15">
        <f t="shared" si="0"/>
        <v>1.012999374205751</v>
      </c>
    </row>
    <row r="49" spans="1:8" x14ac:dyDescent="0.25">
      <c r="A49" s="9">
        <f>Temperatura!$A32</f>
        <v>43190</v>
      </c>
      <c r="B49" s="22">
        <f>Temperatura!$B32</f>
        <v>10.119999999999999</v>
      </c>
      <c r="C49" s="12">
        <f>Zmienne!$C$13</f>
        <v>1</v>
      </c>
      <c r="D49" s="14">
        <f>Zmienne!$B$6</f>
        <v>2.2491111080000001</v>
      </c>
      <c r="E49" s="14">
        <f>Zmienne!$C$6</f>
        <v>-34.603718923000002</v>
      </c>
      <c r="F49" s="14">
        <f>Zmienne!$D$6</f>
        <v>6.0301378430000003</v>
      </c>
      <c r="G49" s="14">
        <f>Zmienne!$E$6</f>
        <v>0.17888306800000001</v>
      </c>
      <c r="H49" s="15">
        <f t="shared" si="0"/>
        <v>0.8359193241059879</v>
      </c>
    </row>
    <row r="50" spans="1:8" x14ac:dyDescent="0.25">
      <c r="A50" s="9">
        <f>Temperatura!$A33</f>
        <v>43191</v>
      </c>
      <c r="B50" s="22">
        <f>Temperatura!$B33</f>
        <v>2.6</v>
      </c>
      <c r="C50" s="12">
        <f>Zmienne!$C$13</f>
        <v>1</v>
      </c>
      <c r="D50" s="14">
        <f>Zmienne!$B$6</f>
        <v>2.2491111080000001</v>
      </c>
      <c r="E50" s="14">
        <f>Zmienne!$C$6</f>
        <v>-34.603718923000002</v>
      </c>
      <c r="F50" s="14">
        <f>Zmienne!$D$6</f>
        <v>6.0301378430000003</v>
      </c>
      <c r="G50" s="14">
        <f>Zmienne!$E$6</f>
        <v>0.17888306800000001</v>
      </c>
      <c r="H50" s="15">
        <f t="shared" si="0"/>
        <v>1.5622037313134243</v>
      </c>
    </row>
    <row r="51" spans="1:8" x14ac:dyDescent="0.25">
      <c r="A51" s="9">
        <f>Temperatura!$A34</f>
        <v>43192</v>
      </c>
      <c r="B51" s="22">
        <f>Temperatura!$B34</f>
        <v>4.0199999999999996</v>
      </c>
      <c r="C51" s="12">
        <f>Zmienne!$C$13</f>
        <v>1</v>
      </c>
      <c r="D51" s="14">
        <f>Zmienne!$B$6</f>
        <v>2.2491111080000001</v>
      </c>
      <c r="E51" s="14">
        <f>Zmienne!$C$6</f>
        <v>-34.603718923000002</v>
      </c>
      <c r="F51" s="14">
        <f>Zmienne!$D$6</f>
        <v>6.0301378430000003</v>
      </c>
      <c r="G51" s="14">
        <f>Zmienne!$E$6</f>
        <v>0.17888306800000001</v>
      </c>
      <c r="H51" s="15">
        <f t="shared" si="0"/>
        <v>1.4350733203167509</v>
      </c>
    </row>
    <row r="52" spans="1:8" x14ac:dyDescent="0.25">
      <c r="A52" s="9">
        <f>Temperatura!$A35</f>
        <v>43193</v>
      </c>
      <c r="B52" s="22">
        <f>Temperatura!$B35</f>
        <v>11.15</v>
      </c>
      <c r="C52" s="12">
        <f>Zmienne!$C$13</f>
        <v>1</v>
      </c>
      <c r="D52" s="14">
        <f>Zmienne!$B$6</f>
        <v>2.2491111080000001</v>
      </c>
      <c r="E52" s="14">
        <f>Zmienne!$C$6</f>
        <v>-34.603718923000002</v>
      </c>
      <c r="F52" s="14">
        <f>Zmienne!$D$6</f>
        <v>6.0301378430000003</v>
      </c>
      <c r="G52" s="14">
        <f>Zmienne!$E$6</f>
        <v>0.17888306800000001</v>
      </c>
      <c r="H52" s="15">
        <f t="shared" si="0"/>
        <v>0.74201510441075325</v>
      </c>
    </row>
    <row r="53" spans="1:8" x14ac:dyDescent="0.25">
      <c r="A53" s="9">
        <f>Temperatura!$A36</f>
        <v>43194</v>
      </c>
      <c r="B53" s="22">
        <f>Temperatura!$B36</f>
        <v>12.77</v>
      </c>
      <c r="C53" s="12">
        <f>Zmienne!$C$13</f>
        <v>1</v>
      </c>
      <c r="D53" s="14">
        <f>Zmienne!$B$6</f>
        <v>2.2491111080000001</v>
      </c>
      <c r="E53" s="14">
        <f>Zmienne!$C$6</f>
        <v>-34.603718923000002</v>
      </c>
      <c r="F53" s="14">
        <f>Zmienne!$D$6</f>
        <v>6.0301378430000003</v>
      </c>
      <c r="G53" s="14">
        <f>Zmienne!$E$6</f>
        <v>0.17888306800000001</v>
      </c>
      <c r="H53" s="15">
        <f t="shared" si="0"/>
        <v>0.60792559867458185</v>
      </c>
    </row>
    <row r="54" spans="1:8" x14ac:dyDescent="0.25">
      <c r="A54" s="9">
        <f>Temperatura!$A37</f>
        <v>43195</v>
      </c>
      <c r="B54" s="22">
        <f>Temperatura!$B37</f>
        <v>12.65</v>
      </c>
      <c r="C54" s="12">
        <f>Zmienne!$C$13</f>
        <v>1</v>
      </c>
      <c r="D54" s="14">
        <f>Zmienne!$B$6</f>
        <v>2.2491111080000001</v>
      </c>
      <c r="E54" s="14">
        <f>Zmienne!$C$6</f>
        <v>-34.603718923000002</v>
      </c>
      <c r="F54" s="14">
        <f>Zmienne!$D$6</f>
        <v>6.0301378430000003</v>
      </c>
      <c r="G54" s="14">
        <f>Zmienne!$E$6</f>
        <v>0.17888306800000001</v>
      </c>
      <c r="H54" s="15">
        <f t="shared" si="0"/>
        <v>0.61720741485891129</v>
      </c>
    </row>
    <row r="55" spans="1:8" x14ac:dyDescent="0.25">
      <c r="A55" s="9">
        <f>Temperatura!$A38</f>
        <v>43196</v>
      </c>
      <c r="B55" s="22">
        <f>Temperatura!$B38</f>
        <v>5.41</v>
      </c>
      <c r="C55" s="12">
        <f>Zmienne!$C$13</f>
        <v>1</v>
      </c>
      <c r="D55" s="14">
        <f>Zmienne!$B$6</f>
        <v>2.2491111080000001</v>
      </c>
      <c r="E55" s="14">
        <f>Zmienne!$C$6</f>
        <v>-34.603718923000002</v>
      </c>
      <c r="F55" s="14">
        <f>Zmienne!$D$6</f>
        <v>6.0301378430000003</v>
      </c>
      <c r="G55" s="14">
        <f>Zmienne!$E$6</f>
        <v>0.17888306800000001</v>
      </c>
      <c r="H55" s="15">
        <f t="shared" si="0"/>
        <v>1.3020941204758987</v>
      </c>
    </row>
    <row r="56" spans="1:8" x14ac:dyDescent="0.25">
      <c r="A56" s="9">
        <f>Temperatura!$A39</f>
        <v>43197</v>
      </c>
      <c r="B56" s="22">
        <f>Temperatura!$B39</f>
        <v>10.67</v>
      </c>
      <c r="C56" s="12">
        <f>Zmienne!$C$13</f>
        <v>1</v>
      </c>
      <c r="D56" s="14">
        <f>Zmienne!$B$6</f>
        <v>2.2491111080000001</v>
      </c>
      <c r="E56" s="14">
        <f>Zmienne!$C$6</f>
        <v>-34.603718923000002</v>
      </c>
      <c r="F56" s="14">
        <f>Zmienne!$D$6</f>
        <v>6.0301378430000003</v>
      </c>
      <c r="G56" s="14">
        <f>Zmienne!$E$6</f>
        <v>0.17888306800000001</v>
      </c>
      <c r="H56" s="15">
        <f t="shared" si="0"/>
        <v>0.78505211067876823</v>
      </c>
    </row>
    <row r="57" spans="1:8" x14ac:dyDescent="0.25">
      <c r="A57" s="9">
        <f>Temperatura!$A40</f>
        <v>43198</v>
      </c>
      <c r="B57" s="22">
        <f>Temperatura!$B40</f>
        <v>15.57</v>
      </c>
      <c r="C57" s="12">
        <f>Zmienne!$C$13</f>
        <v>1</v>
      </c>
      <c r="D57" s="14">
        <f>Zmienne!$B$6</f>
        <v>2.2491111080000001</v>
      </c>
      <c r="E57" s="14">
        <f>Zmienne!$C$6</f>
        <v>-34.603718923000002</v>
      </c>
      <c r="F57" s="14">
        <f>Zmienne!$D$6</f>
        <v>6.0301378430000003</v>
      </c>
      <c r="G57" s="14">
        <f>Zmienne!$E$6</f>
        <v>0.17888306800000001</v>
      </c>
      <c r="H57" s="15">
        <f t="shared" si="0"/>
        <v>0.42438773166103017</v>
      </c>
    </row>
    <row r="58" spans="1:8" x14ac:dyDescent="0.25">
      <c r="A58" s="9">
        <f>Temperatura!$A41</f>
        <v>43199</v>
      </c>
      <c r="B58" s="22">
        <f>Temperatura!$B41</f>
        <v>17.22</v>
      </c>
      <c r="C58" s="12">
        <f>Zmienne!$C$13</f>
        <v>1</v>
      </c>
      <c r="D58" s="14">
        <f>Zmienne!$B$6</f>
        <v>2.2491111080000001</v>
      </c>
      <c r="E58" s="14">
        <f>Zmienne!$C$6</f>
        <v>-34.603718923000002</v>
      </c>
      <c r="F58" s="14">
        <f>Zmienne!$D$6</f>
        <v>6.0301378430000003</v>
      </c>
      <c r="G58" s="14">
        <f>Zmienne!$E$6</f>
        <v>0.17888306800000001</v>
      </c>
      <c r="H58" s="15">
        <f t="shared" si="0"/>
        <v>0.34620408713134604</v>
      </c>
    </row>
    <row r="59" spans="1:8" x14ac:dyDescent="0.25">
      <c r="A59" s="9">
        <f>Temperatura!$A42</f>
        <v>43200</v>
      </c>
      <c r="B59" s="22">
        <f>Temperatura!$B42</f>
        <v>14.53</v>
      </c>
      <c r="C59" s="12">
        <f>Zmienne!$C$13</f>
        <v>1</v>
      </c>
      <c r="D59" s="14">
        <f>Zmienne!$B$6</f>
        <v>2.2491111080000001</v>
      </c>
      <c r="E59" s="14">
        <f>Zmienne!$C$6</f>
        <v>-34.603718923000002</v>
      </c>
      <c r="F59" s="14">
        <f>Zmienne!$D$6</f>
        <v>6.0301378430000003</v>
      </c>
      <c r="G59" s="14">
        <f>Zmienne!$E$6</f>
        <v>0.17888306800000001</v>
      </c>
      <c r="H59" s="15">
        <f t="shared" si="0"/>
        <v>0.48500609015282325</v>
      </c>
    </row>
    <row r="60" spans="1:8" x14ac:dyDescent="0.25">
      <c r="A60" s="9">
        <f>Temperatura!$A43</f>
        <v>43201</v>
      </c>
      <c r="B60" s="22">
        <f>Temperatura!$B43</f>
        <v>13.66</v>
      </c>
      <c r="C60" s="12">
        <f>Zmienne!$C$13</f>
        <v>1</v>
      </c>
      <c r="D60" s="14">
        <f>Zmienne!$B$6</f>
        <v>2.2491111080000001</v>
      </c>
      <c r="E60" s="14">
        <f>Zmienne!$C$6</f>
        <v>-34.603718923000002</v>
      </c>
      <c r="F60" s="14">
        <f>Zmienne!$D$6</f>
        <v>6.0301378430000003</v>
      </c>
      <c r="G60" s="14">
        <f>Zmienne!$E$6</f>
        <v>0.17888306800000001</v>
      </c>
      <c r="H60" s="15">
        <f t="shared" si="0"/>
        <v>0.54261759813701305</v>
      </c>
    </row>
    <row r="61" spans="1:8" x14ac:dyDescent="0.25">
      <c r="A61" s="9">
        <f>Temperatura!$A44</f>
        <v>43202</v>
      </c>
      <c r="B61" s="22">
        <f>Temperatura!$B44</f>
        <v>17.34</v>
      </c>
      <c r="C61" s="12">
        <f>Zmienne!$C$13</f>
        <v>1</v>
      </c>
      <c r="D61" s="14">
        <f>Zmienne!$B$6</f>
        <v>2.2491111080000001</v>
      </c>
      <c r="E61" s="14">
        <f>Zmienne!$C$6</f>
        <v>-34.603718923000002</v>
      </c>
      <c r="F61" s="14">
        <f>Zmienne!$D$6</f>
        <v>6.0301378430000003</v>
      </c>
      <c r="G61" s="14">
        <f>Zmienne!$E$6</f>
        <v>0.17888306800000001</v>
      </c>
      <c r="H61" s="15">
        <f t="shared" si="0"/>
        <v>0.34133784140921175</v>
      </c>
    </row>
    <row r="62" spans="1:8" x14ac:dyDescent="0.25">
      <c r="A62" s="9">
        <f>Temperatura!$A45</f>
        <v>43203</v>
      </c>
      <c r="B62" s="22">
        <f>Temperatura!$B45</f>
        <v>14.87</v>
      </c>
      <c r="C62" s="12">
        <f>Zmienne!$C$13</f>
        <v>1</v>
      </c>
      <c r="D62" s="14">
        <f>Zmienne!$B$6</f>
        <v>2.2491111080000001</v>
      </c>
      <c r="E62" s="14">
        <f>Zmienne!$C$6</f>
        <v>-34.603718923000002</v>
      </c>
      <c r="F62" s="14">
        <f>Zmienne!$D$6</f>
        <v>6.0301378430000003</v>
      </c>
      <c r="G62" s="14">
        <f>Zmienne!$E$6</f>
        <v>0.17888306800000001</v>
      </c>
      <c r="H62" s="15">
        <f t="shared" si="0"/>
        <v>0.46419979376418596</v>
      </c>
    </row>
    <row r="63" spans="1:8" x14ac:dyDescent="0.25">
      <c r="A63" s="9">
        <f>Temperatura!$A46</f>
        <v>43204</v>
      </c>
      <c r="B63" s="22">
        <f>Temperatura!$B46</f>
        <v>13.58</v>
      </c>
      <c r="C63" s="12">
        <f>Zmienne!$C$13</f>
        <v>1</v>
      </c>
      <c r="D63" s="14">
        <f>Zmienne!$B$6</f>
        <v>2.2491111080000001</v>
      </c>
      <c r="E63" s="14">
        <f>Zmienne!$C$6</f>
        <v>-34.603718923000002</v>
      </c>
      <c r="F63" s="14">
        <f>Zmienne!$D$6</f>
        <v>6.0301378430000003</v>
      </c>
      <c r="G63" s="14">
        <f>Zmienne!$E$6</f>
        <v>0.17888306800000001</v>
      </c>
      <c r="H63" s="15">
        <f t="shared" si="0"/>
        <v>0.54822804219431809</v>
      </c>
    </row>
    <row r="64" spans="1:8" x14ac:dyDescent="0.25">
      <c r="A64" s="9">
        <f>Temperatura!$A47</f>
        <v>43205</v>
      </c>
      <c r="B64" s="22">
        <f>Temperatura!$B47</f>
        <v>17.7</v>
      </c>
      <c r="C64" s="12">
        <f>Zmienne!$C$13</f>
        <v>1</v>
      </c>
      <c r="D64" s="14">
        <f>Zmienne!$B$6</f>
        <v>2.2491111080000001</v>
      </c>
      <c r="E64" s="14">
        <f>Zmienne!$C$6</f>
        <v>-34.603718923000002</v>
      </c>
      <c r="F64" s="14">
        <f>Zmienne!$D$6</f>
        <v>6.0301378430000003</v>
      </c>
      <c r="G64" s="14">
        <f>Zmienne!$E$6</f>
        <v>0.17888306800000001</v>
      </c>
      <c r="H64" s="15">
        <f t="shared" si="0"/>
        <v>0.32737057773567613</v>
      </c>
    </row>
    <row r="65" spans="1:8" x14ac:dyDescent="0.25">
      <c r="A65" s="9">
        <f>Temperatura!$A48</f>
        <v>43206</v>
      </c>
      <c r="B65" s="22">
        <f>Temperatura!$B48</f>
        <v>16.5</v>
      </c>
      <c r="C65" s="12">
        <f>Zmienne!$C$13</f>
        <v>1</v>
      </c>
      <c r="D65" s="14">
        <f>Zmienne!$B$6</f>
        <v>2.2491111080000001</v>
      </c>
      <c r="E65" s="14">
        <f>Zmienne!$C$6</f>
        <v>-34.603718923000002</v>
      </c>
      <c r="F65" s="14">
        <f>Zmienne!$D$6</f>
        <v>6.0301378430000003</v>
      </c>
      <c r="G65" s="14">
        <f>Zmienne!$E$6</f>
        <v>0.17888306800000001</v>
      </c>
      <c r="H65" s="15">
        <f t="shared" si="0"/>
        <v>0.37768686179467903</v>
      </c>
    </row>
    <row r="66" spans="1:8" x14ac:dyDescent="0.25">
      <c r="A66" s="9">
        <f>Temperatura!$A49</f>
        <v>43207</v>
      </c>
      <c r="B66" s="22">
        <f>Temperatura!$B49</f>
        <v>12.36</v>
      </c>
      <c r="C66" s="12">
        <f>Zmienne!$C$13</f>
        <v>1</v>
      </c>
      <c r="D66" s="14">
        <f>Zmienne!$B$6</f>
        <v>2.2491111080000001</v>
      </c>
      <c r="E66" s="14">
        <f>Zmienne!$C$6</f>
        <v>-34.603718923000002</v>
      </c>
      <c r="F66" s="14">
        <f>Zmienne!$D$6</f>
        <v>6.0301378430000003</v>
      </c>
      <c r="G66" s="14">
        <f>Zmienne!$E$6</f>
        <v>0.17888306800000001</v>
      </c>
      <c r="H66" s="15">
        <f t="shared" si="0"/>
        <v>0.64008915337434025</v>
      </c>
    </row>
    <row r="67" spans="1:8" x14ac:dyDescent="0.25">
      <c r="A67" s="9">
        <f>Temperatura!$A50</f>
        <v>43208</v>
      </c>
      <c r="B67" s="22">
        <f>Temperatura!$B50</f>
        <v>12.62</v>
      </c>
      <c r="C67" s="12">
        <f>Zmienne!$C$13</f>
        <v>1</v>
      </c>
      <c r="D67" s="14">
        <f>Zmienne!$B$6</f>
        <v>2.2491111080000001</v>
      </c>
      <c r="E67" s="14">
        <f>Zmienne!$C$6</f>
        <v>-34.603718923000002</v>
      </c>
      <c r="F67" s="14">
        <f>Zmienne!$D$6</f>
        <v>6.0301378430000003</v>
      </c>
      <c r="G67" s="14">
        <f>Zmienne!$E$6</f>
        <v>0.17888306800000001</v>
      </c>
      <c r="H67" s="15">
        <f t="shared" si="0"/>
        <v>0.61954506958274147</v>
      </c>
    </row>
    <row r="68" spans="1:8" x14ac:dyDescent="0.25">
      <c r="A68" s="9">
        <f>Temperatura!$A51</f>
        <v>43209</v>
      </c>
      <c r="B68" s="22">
        <f>Temperatura!$B51</f>
        <v>15.53</v>
      </c>
      <c r="C68" s="12">
        <f>Zmienne!$C$13</f>
        <v>1</v>
      </c>
      <c r="D68" s="14">
        <f>Zmienne!$B$6</f>
        <v>2.2491111080000001</v>
      </c>
      <c r="E68" s="14">
        <f>Zmienne!$C$6</f>
        <v>-34.603718923000002</v>
      </c>
      <c r="F68" s="14">
        <f>Zmienne!$D$6</f>
        <v>6.0301378430000003</v>
      </c>
      <c r="G68" s="14">
        <f>Zmienne!$E$6</f>
        <v>0.17888306800000001</v>
      </c>
      <c r="H68" s="15">
        <f t="shared" si="0"/>
        <v>0.42655365939625006</v>
      </c>
    </row>
    <row r="69" spans="1:8" x14ac:dyDescent="0.25">
      <c r="A69" s="9">
        <f>Temperatura!$A52</f>
        <v>43210</v>
      </c>
      <c r="B69" s="22">
        <f>Temperatura!$B52</f>
        <v>14.51</v>
      </c>
      <c r="C69" s="12">
        <f>Zmienne!$C$13</f>
        <v>1</v>
      </c>
      <c r="D69" s="14">
        <f>Zmienne!$B$6</f>
        <v>2.2491111080000001</v>
      </c>
      <c r="E69" s="14">
        <f>Zmienne!$C$6</f>
        <v>-34.603718923000002</v>
      </c>
      <c r="F69" s="14">
        <f>Zmienne!$D$6</f>
        <v>6.0301378430000003</v>
      </c>
      <c r="G69" s="14">
        <f>Zmienne!$E$6</f>
        <v>0.17888306800000001</v>
      </c>
      <c r="H69" s="15">
        <f t="shared" si="0"/>
        <v>0.48625998439364926</v>
      </c>
    </row>
    <row r="70" spans="1:8" x14ac:dyDescent="0.25">
      <c r="A70" s="9">
        <f>Temperatura!$A53</f>
        <v>43211</v>
      </c>
      <c r="B70" s="22">
        <f>Temperatura!$B53</f>
        <v>18.54</v>
      </c>
      <c r="C70" s="12">
        <f>Zmienne!$C$13</f>
        <v>1</v>
      </c>
      <c r="D70" s="14">
        <f>Zmienne!$B$6</f>
        <v>2.2491111080000001</v>
      </c>
      <c r="E70" s="14">
        <f>Zmienne!$C$6</f>
        <v>-34.603718923000002</v>
      </c>
      <c r="F70" s="14">
        <f>Zmienne!$D$6</f>
        <v>6.0301378430000003</v>
      </c>
      <c r="G70" s="14">
        <f>Zmienne!$E$6</f>
        <v>0.17888306800000001</v>
      </c>
      <c r="H70" s="15">
        <f t="shared" si="0"/>
        <v>0.29831030899889033</v>
      </c>
    </row>
    <row r="71" spans="1:8" x14ac:dyDescent="0.25">
      <c r="A71" s="9">
        <f>Temperatura!$A54</f>
        <v>43212</v>
      </c>
      <c r="B71" s="22">
        <f>Temperatura!$B54</f>
        <v>13.43</v>
      </c>
      <c r="C71" s="12">
        <f>Zmienne!$C$13</f>
        <v>1</v>
      </c>
      <c r="D71" s="14">
        <f>Zmienne!$B$6</f>
        <v>2.2491111080000001</v>
      </c>
      <c r="E71" s="14">
        <f>Zmienne!$C$6</f>
        <v>-34.603718923000002</v>
      </c>
      <c r="F71" s="14">
        <f>Zmienne!$D$6</f>
        <v>6.0301378430000003</v>
      </c>
      <c r="G71" s="14">
        <f>Zmienne!$E$6</f>
        <v>0.17888306800000001</v>
      </c>
      <c r="H71" s="15">
        <f t="shared" si="0"/>
        <v>0.55888775275079905</v>
      </c>
    </row>
    <row r="72" spans="1:8" x14ac:dyDescent="0.25">
      <c r="A72" s="9">
        <f>Temperatura!$A55</f>
        <v>43213</v>
      </c>
      <c r="B72" s="22">
        <f>Temperatura!$B55</f>
        <v>15.82</v>
      </c>
      <c r="C72" s="12">
        <f>Zmienne!$C$13</f>
        <v>1</v>
      </c>
      <c r="D72" s="14">
        <f>Zmienne!$B$6</f>
        <v>2.2491111080000001</v>
      </c>
      <c r="E72" s="14">
        <f>Zmienne!$C$6</f>
        <v>-34.603718923000002</v>
      </c>
      <c r="F72" s="14">
        <f>Zmienne!$D$6</f>
        <v>6.0301378430000003</v>
      </c>
      <c r="G72" s="14">
        <f>Zmienne!$E$6</f>
        <v>0.17888306800000001</v>
      </c>
      <c r="H72" s="15">
        <f t="shared" si="0"/>
        <v>0.41114742704423674</v>
      </c>
    </row>
    <row r="73" spans="1:8" x14ac:dyDescent="0.25">
      <c r="A73" s="9">
        <f>Temperatura!$A56</f>
        <v>43214</v>
      </c>
      <c r="B73" s="22">
        <f>Temperatura!$B56</f>
        <v>15.39</v>
      </c>
      <c r="C73" s="12">
        <f>Zmienne!$C$13</f>
        <v>1</v>
      </c>
      <c r="D73" s="14">
        <f>Zmienne!$B$6</f>
        <v>2.2491111080000001</v>
      </c>
      <c r="E73" s="14">
        <f>Zmienne!$C$6</f>
        <v>-34.603718923000002</v>
      </c>
      <c r="F73" s="14">
        <f>Zmienne!$D$6</f>
        <v>6.0301378430000003</v>
      </c>
      <c r="G73" s="14">
        <f>Zmienne!$E$6</f>
        <v>0.17888306800000001</v>
      </c>
      <c r="H73" s="15">
        <f t="shared" si="0"/>
        <v>0.43423804493085161</v>
      </c>
    </row>
    <row r="74" spans="1:8" x14ac:dyDescent="0.25">
      <c r="A74" s="9">
        <f>Temperatura!$A57</f>
        <v>43215</v>
      </c>
      <c r="B74" s="22">
        <f>Temperatura!$B57</f>
        <v>17.100000000000001</v>
      </c>
      <c r="C74" s="12">
        <f>Zmienne!$C$13</f>
        <v>1</v>
      </c>
      <c r="D74" s="14">
        <f>Zmienne!$B$6</f>
        <v>2.2491111080000001</v>
      </c>
      <c r="E74" s="14">
        <f>Zmienne!$C$6</f>
        <v>-34.603718923000002</v>
      </c>
      <c r="F74" s="14">
        <f>Zmienne!$D$6</f>
        <v>6.0301378430000003</v>
      </c>
      <c r="G74" s="14">
        <f>Zmienne!$E$6</f>
        <v>0.17888306800000001</v>
      </c>
      <c r="H74" s="15">
        <f t="shared" si="0"/>
        <v>0.35117743670268375</v>
      </c>
    </row>
    <row r="75" spans="1:8" x14ac:dyDescent="0.25">
      <c r="A75" s="9">
        <f>Temperatura!$A58</f>
        <v>43216</v>
      </c>
      <c r="B75" s="22">
        <f>Temperatura!$B58</f>
        <v>10.11</v>
      </c>
      <c r="C75" s="12">
        <f>Zmienne!$C$13</f>
        <v>1</v>
      </c>
      <c r="D75" s="14">
        <f>Zmienne!$B$6</f>
        <v>2.2491111080000001</v>
      </c>
      <c r="E75" s="14">
        <f>Zmienne!$C$6</f>
        <v>-34.603718923000002</v>
      </c>
      <c r="F75" s="14">
        <f>Zmienne!$D$6</f>
        <v>6.0301378430000003</v>
      </c>
      <c r="G75" s="14">
        <f>Zmienne!$E$6</f>
        <v>0.17888306800000001</v>
      </c>
      <c r="H75" s="15">
        <f t="shared" si="0"/>
        <v>0.83685817784232119</v>
      </c>
    </row>
    <row r="76" spans="1:8" x14ac:dyDescent="0.25">
      <c r="A76" s="9">
        <f>Temperatura!$A59</f>
        <v>43217</v>
      </c>
      <c r="B76" s="22">
        <f>Temperatura!$B59</f>
        <v>10.65</v>
      </c>
      <c r="C76" s="12">
        <f>Zmienne!$C$13</f>
        <v>1</v>
      </c>
      <c r="D76" s="14">
        <f>Zmienne!$B$6</f>
        <v>2.2491111080000001</v>
      </c>
      <c r="E76" s="14">
        <f>Zmienne!$C$6</f>
        <v>-34.603718923000002</v>
      </c>
      <c r="F76" s="14">
        <f>Zmienne!$D$6</f>
        <v>6.0301378430000003</v>
      </c>
      <c r="G76" s="14">
        <f>Zmienne!$E$6</f>
        <v>0.17888306800000001</v>
      </c>
      <c r="H76" s="15">
        <f t="shared" si="0"/>
        <v>0.78687396343631744</v>
      </c>
    </row>
    <row r="77" spans="1:8" x14ac:dyDescent="0.25">
      <c r="A77" s="9">
        <f>Temperatura!$A60</f>
        <v>43218</v>
      </c>
      <c r="B77" s="22">
        <f>Temperatura!$B60</f>
        <v>17.28</v>
      </c>
      <c r="C77" s="12">
        <f>Zmienne!$C$13</f>
        <v>1</v>
      </c>
      <c r="D77" s="14">
        <f>Zmienne!$B$6</f>
        <v>2.2491111080000001</v>
      </c>
      <c r="E77" s="14">
        <f>Zmienne!$C$6</f>
        <v>-34.603718923000002</v>
      </c>
      <c r="F77" s="14">
        <f>Zmienne!$D$6</f>
        <v>6.0301378430000003</v>
      </c>
      <c r="G77" s="14">
        <f>Zmienne!$E$6</f>
        <v>0.17888306800000001</v>
      </c>
      <c r="H77" s="15">
        <f t="shared" si="0"/>
        <v>0.3437576442848751</v>
      </c>
    </row>
    <row r="78" spans="1:8" x14ac:dyDescent="0.25">
      <c r="A78" s="9">
        <f>Temperatura!$A61</f>
        <v>43219</v>
      </c>
      <c r="B78" s="22">
        <f>Temperatura!$B61</f>
        <v>20.28</v>
      </c>
      <c r="C78" s="12">
        <f>Zmienne!$C$13</f>
        <v>1</v>
      </c>
      <c r="D78" s="14">
        <f>Zmienne!$B$6</f>
        <v>2.2491111080000001</v>
      </c>
      <c r="E78" s="14">
        <f>Zmienne!$C$6</f>
        <v>-34.603718923000002</v>
      </c>
      <c r="F78" s="14">
        <f>Zmienne!$D$6</f>
        <v>6.0301378430000003</v>
      </c>
      <c r="G78" s="14">
        <f>Zmienne!$E$6</f>
        <v>0.17888306800000001</v>
      </c>
      <c r="H78" s="15">
        <f t="shared" si="0"/>
        <v>0.25216052009176926</v>
      </c>
    </row>
    <row r="79" spans="1:8" x14ac:dyDescent="0.25">
      <c r="A79" s="9">
        <f>Temperatura!$A62</f>
        <v>43220</v>
      </c>
      <c r="B79" s="22">
        <f>Temperatura!$B62</f>
        <v>19.97</v>
      </c>
      <c r="C79" s="12">
        <f>Zmienne!$C$13</f>
        <v>1</v>
      </c>
      <c r="D79" s="14">
        <f>Zmienne!$B$6</f>
        <v>2.2491111080000001</v>
      </c>
      <c r="E79" s="14">
        <f>Zmienne!$C$6</f>
        <v>-34.603718923000002</v>
      </c>
      <c r="F79" s="14">
        <f>Zmienne!$D$6</f>
        <v>6.0301378430000003</v>
      </c>
      <c r="G79" s="14">
        <f>Zmienne!$E$6</f>
        <v>0.17888306800000001</v>
      </c>
      <c r="H79" s="15">
        <f t="shared" si="0"/>
        <v>0.25912946100434542</v>
      </c>
    </row>
    <row r="80" spans="1:8" x14ac:dyDescent="0.25">
      <c r="A80" s="9">
        <f>Temperatura!$A63</f>
        <v>43221</v>
      </c>
      <c r="B80" s="22">
        <f>Temperatura!$B63</f>
        <v>17.37</v>
      </c>
      <c r="C80" s="12">
        <f>Zmienne!$C$13</f>
        <v>1</v>
      </c>
      <c r="D80" s="14">
        <f>Zmienne!$B$6</f>
        <v>2.2491111080000001</v>
      </c>
      <c r="E80" s="14">
        <f>Zmienne!$C$6</f>
        <v>-34.603718923000002</v>
      </c>
      <c r="F80" s="14">
        <f>Zmienne!$D$6</f>
        <v>6.0301378430000003</v>
      </c>
      <c r="G80" s="14">
        <f>Zmienne!$E$6</f>
        <v>0.17888306800000001</v>
      </c>
      <c r="H80" s="15">
        <f t="shared" si="0"/>
        <v>0.34013788676314821</v>
      </c>
    </row>
    <row r="81" spans="1:8" x14ac:dyDescent="0.25">
      <c r="A81" s="9">
        <f>Temperatura!$A64</f>
        <v>43222</v>
      </c>
      <c r="B81" s="22">
        <f>Temperatura!$B64</f>
        <v>17.739999999999998</v>
      </c>
      <c r="C81" s="12">
        <f>Zmienne!$C$13</f>
        <v>1</v>
      </c>
      <c r="D81" s="14">
        <f>Zmienne!$B$6</f>
        <v>2.2491111080000001</v>
      </c>
      <c r="E81" s="14">
        <f>Zmienne!$C$6</f>
        <v>-34.603718923000002</v>
      </c>
      <c r="F81" s="14">
        <f>Zmienne!$D$6</f>
        <v>6.0301378430000003</v>
      </c>
      <c r="G81" s="14">
        <f>Zmienne!$E$6</f>
        <v>0.17888306800000001</v>
      </c>
      <c r="H81" s="15">
        <f t="shared" si="0"/>
        <v>0.32587620297988329</v>
      </c>
    </row>
    <row r="82" spans="1:8" x14ac:dyDescent="0.25">
      <c r="A82" s="9">
        <f>Temperatura!$A65</f>
        <v>43223</v>
      </c>
      <c r="B82" s="22">
        <f>Temperatura!$B65</f>
        <v>20.39</v>
      </c>
      <c r="C82" s="12">
        <f>Zmienne!$C$13</f>
        <v>1</v>
      </c>
      <c r="D82" s="14">
        <f>Zmienne!$B$6</f>
        <v>2.2491111080000001</v>
      </c>
      <c r="E82" s="14">
        <f>Zmienne!$C$6</f>
        <v>-34.603718923000002</v>
      </c>
      <c r="F82" s="14">
        <f>Zmienne!$D$6</f>
        <v>6.0301378430000003</v>
      </c>
      <c r="G82" s="14">
        <f>Zmienne!$E$6</f>
        <v>0.17888306800000001</v>
      </c>
      <c r="H82" s="15">
        <f t="shared" si="0"/>
        <v>0.24980667516188304</v>
      </c>
    </row>
    <row r="83" spans="1:8" x14ac:dyDescent="0.25">
      <c r="A83" s="9">
        <f>Temperatura!$A66</f>
        <v>43224</v>
      </c>
      <c r="B83" s="22">
        <f>Temperatura!$B66</f>
        <v>15.57</v>
      </c>
      <c r="C83" s="12">
        <f>Zmienne!$C$13</f>
        <v>1</v>
      </c>
      <c r="D83" s="14">
        <f>Zmienne!$B$6</f>
        <v>2.2491111080000001</v>
      </c>
      <c r="E83" s="14">
        <f>Zmienne!$C$6</f>
        <v>-34.603718923000002</v>
      </c>
      <c r="F83" s="14">
        <f>Zmienne!$D$6</f>
        <v>6.0301378430000003</v>
      </c>
      <c r="G83" s="14">
        <f>Zmienne!$E$6</f>
        <v>0.17888306800000001</v>
      </c>
      <c r="H83" s="15">
        <f t="shared" si="0"/>
        <v>0.42438773166103017</v>
      </c>
    </row>
    <row r="84" spans="1:8" x14ac:dyDescent="0.25">
      <c r="A84" s="9">
        <f>Temperatura!$A67</f>
        <v>43225</v>
      </c>
      <c r="B84" s="22">
        <f>Temperatura!$B67</f>
        <v>13.15</v>
      </c>
      <c r="C84" s="12">
        <f>Zmienne!$C$13</f>
        <v>1</v>
      </c>
      <c r="D84" s="14">
        <f>Zmienne!$B$6</f>
        <v>2.2491111080000001</v>
      </c>
      <c r="E84" s="14">
        <f>Zmienne!$C$6</f>
        <v>-34.603718923000002</v>
      </c>
      <c r="F84" s="14">
        <f>Zmienne!$D$6</f>
        <v>6.0301378430000003</v>
      </c>
      <c r="G84" s="14">
        <f>Zmienne!$E$6</f>
        <v>0.17888306800000001</v>
      </c>
      <c r="H84" s="15">
        <f t="shared" si="0"/>
        <v>0.57927058377531004</v>
      </c>
    </row>
    <row r="85" spans="1:8" x14ac:dyDescent="0.25">
      <c r="A85" s="9">
        <f>Temperatura!$A68</f>
        <v>43226</v>
      </c>
      <c r="B85" s="22">
        <f>Temperatura!$B68</f>
        <v>13.46</v>
      </c>
      <c r="C85" s="12">
        <f>Zmienne!$C$13</f>
        <v>1</v>
      </c>
      <c r="D85" s="14">
        <f>Zmienne!$B$6</f>
        <v>2.2491111080000001</v>
      </c>
      <c r="E85" s="14">
        <f>Zmienne!$C$6</f>
        <v>-34.603718923000002</v>
      </c>
      <c r="F85" s="14">
        <f>Zmienne!$D$6</f>
        <v>6.0301378430000003</v>
      </c>
      <c r="G85" s="14">
        <f>Zmienne!$E$6</f>
        <v>0.17888306800000001</v>
      </c>
      <c r="H85" s="15">
        <f t="shared" ref="H85:H110" si="1">$C85*(($D85/(1+($E85/($B85-40))^$F85))+$G85)</f>
        <v>0.55674123586284763</v>
      </c>
    </row>
    <row r="86" spans="1:8" x14ac:dyDescent="0.25">
      <c r="A86" s="9">
        <f>Temperatura!$A69</f>
        <v>43227</v>
      </c>
      <c r="B86" s="22">
        <f>Temperatura!$B69</f>
        <v>15.34</v>
      </c>
      <c r="C86" s="12">
        <f>Zmienne!$C$13</f>
        <v>1</v>
      </c>
      <c r="D86" s="14">
        <f>Zmienne!$B$6</f>
        <v>2.2491111080000001</v>
      </c>
      <c r="E86" s="14">
        <f>Zmienne!$C$6</f>
        <v>-34.603718923000002</v>
      </c>
      <c r="F86" s="14">
        <f>Zmienne!$D$6</f>
        <v>6.0301378430000003</v>
      </c>
      <c r="G86" s="14">
        <f>Zmienne!$E$6</f>
        <v>0.17888306800000001</v>
      </c>
      <c r="H86" s="15">
        <f t="shared" si="1"/>
        <v>0.43702162606333739</v>
      </c>
    </row>
    <row r="87" spans="1:8" x14ac:dyDescent="0.25">
      <c r="A87" s="9">
        <f>Temperatura!$A70</f>
        <v>43228</v>
      </c>
      <c r="B87" s="22">
        <f>Temperatura!$B70</f>
        <v>16.27</v>
      </c>
      <c r="C87" s="12">
        <f>Zmienne!$C$13</f>
        <v>1</v>
      </c>
      <c r="D87" s="14">
        <f>Zmienne!$B$6</f>
        <v>2.2491111080000001</v>
      </c>
      <c r="E87" s="14">
        <f>Zmienne!$C$6</f>
        <v>-34.603718923000002</v>
      </c>
      <c r="F87" s="14">
        <f>Zmienne!$D$6</f>
        <v>6.0301378430000003</v>
      </c>
      <c r="G87" s="14">
        <f>Zmienne!$E$6</f>
        <v>0.17888306800000001</v>
      </c>
      <c r="H87" s="15">
        <f t="shared" si="1"/>
        <v>0.38859129581394891</v>
      </c>
    </row>
    <row r="88" spans="1:8" x14ac:dyDescent="0.25">
      <c r="A88" s="9">
        <f>Temperatura!$A71</f>
        <v>43229</v>
      </c>
      <c r="B88" s="22">
        <f>Temperatura!$B71</f>
        <v>17.690000000000001</v>
      </c>
      <c r="C88" s="12">
        <f>Zmienne!$C$13</f>
        <v>1</v>
      </c>
      <c r="D88" s="14">
        <f>Zmienne!$B$6</f>
        <v>2.2491111080000001</v>
      </c>
      <c r="E88" s="14">
        <f>Zmienne!$C$6</f>
        <v>-34.603718923000002</v>
      </c>
      <c r="F88" s="14">
        <f>Zmienne!$D$6</f>
        <v>6.0301378430000003</v>
      </c>
      <c r="G88" s="14">
        <f>Zmienne!$E$6</f>
        <v>0.17888306800000001</v>
      </c>
      <c r="H88" s="15">
        <f t="shared" si="1"/>
        <v>0.32774594971244286</v>
      </c>
    </row>
    <row r="89" spans="1:8" x14ac:dyDescent="0.25">
      <c r="A89" s="9">
        <f>Temperatura!$A72</f>
        <v>43230</v>
      </c>
      <c r="B89" s="22">
        <f>Temperatura!$B72</f>
        <v>19.38</v>
      </c>
      <c r="C89" s="12">
        <f>Zmienne!$C$13</f>
        <v>1</v>
      </c>
      <c r="D89" s="14">
        <f>Zmienne!$B$6</f>
        <v>2.2491111080000001</v>
      </c>
      <c r="E89" s="14">
        <f>Zmienne!$C$6</f>
        <v>-34.603718923000002</v>
      </c>
      <c r="F89" s="14">
        <f>Zmienne!$D$6</f>
        <v>6.0301378430000003</v>
      </c>
      <c r="G89" s="14">
        <f>Zmienne!$E$6</f>
        <v>0.17888306800000001</v>
      </c>
      <c r="H89" s="15">
        <f t="shared" si="1"/>
        <v>0.27383359315393946</v>
      </c>
    </row>
    <row r="90" spans="1:8" x14ac:dyDescent="0.25">
      <c r="A90" s="9">
        <f>Temperatura!$A73</f>
        <v>43231</v>
      </c>
      <c r="B90" s="22">
        <f>Temperatura!$B73</f>
        <v>17.579999999999998</v>
      </c>
      <c r="C90" s="12">
        <f>Zmienne!$C$13</f>
        <v>1</v>
      </c>
      <c r="D90" s="14">
        <f>Zmienne!$B$6</f>
        <v>2.2491111080000001</v>
      </c>
      <c r="E90" s="14">
        <f>Zmienne!$C$6</f>
        <v>-34.603718923000002</v>
      </c>
      <c r="F90" s="14">
        <f>Zmienne!$D$6</f>
        <v>6.0301378430000003</v>
      </c>
      <c r="G90" s="14">
        <f>Zmienne!$E$6</f>
        <v>0.17888306800000001</v>
      </c>
      <c r="H90" s="15">
        <f t="shared" si="1"/>
        <v>0.33192223168530266</v>
      </c>
    </row>
    <row r="91" spans="1:8" x14ac:dyDescent="0.25">
      <c r="A91" s="9">
        <f>Temperatura!$A74</f>
        <v>43232</v>
      </c>
      <c r="B91" s="22">
        <f>Temperatura!$B74</f>
        <v>16.47</v>
      </c>
      <c r="C91" s="12">
        <f>Zmienne!$C$13</f>
        <v>1</v>
      </c>
      <c r="D91" s="14">
        <f>Zmienne!$B$6</f>
        <v>2.2491111080000001</v>
      </c>
      <c r="E91" s="14">
        <f>Zmienne!$C$6</f>
        <v>-34.603718923000002</v>
      </c>
      <c r="F91" s="14">
        <f>Zmienne!$D$6</f>
        <v>6.0301378430000003</v>
      </c>
      <c r="G91" s="14">
        <f>Zmienne!$E$6</f>
        <v>0.17888306800000001</v>
      </c>
      <c r="H91" s="15">
        <f t="shared" si="1"/>
        <v>0.37908551981415278</v>
      </c>
    </row>
    <row r="92" spans="1:8" x14ac:dyDescent="0.25">
      <c r="A92" s="9">
        <f>Temperatura!$A75</f>
        <v>43233</v>
      </c>
      <c r="B92" s="22">
        <f>Temperatura!$B75</f>
        <v>17.88</v>
      </c>
      <c r="C92" s="12">
        <f>Zmienne!$C$13</f>
        <v>1</v>
      </c>
      <c r="D92" s="14">
        <f>Zmienne!$B$6</f>
        <v>2.2491111080000001</v>
      </c>
      <c r="E92" s="14">
        <f>Zmienne!$C$6</f>
        <v>-34.603718923000002</v>
      </c>
      <c r="F92" s="14">
        <f>Zmienne!$D$6</f>
        <v>6.0301378430000003</v>
      </c>
      <c r="G92" s="14">
        <f>Zmienne!$E$6</f>
        <v>0.17888306800000001</v>
      </c>
      <c r="H92" s="15">
        <f t="shared" si="1"/>
        <v>0.32073495788194195</v>
      </c>
    </row>
    <row r="93" spans="1:8" x14ac:dyDescent="0.25">
      <c r="A93" s="9">
        <f>Temperatura!$A76</f>
        <v>43234</v>
      </c>
      <c r="B93" s="22">
        <f>Temperatura!$B76</f>
        <v>13.15</v>
      </c>
      <c r="C93" s="12">
        <f>Zmienne!$C$13</f>
        <v>1</v>
      </c>
      <c r="D93" s="14">
        <f>Zmienne!$B$6</f>
        <v>2.2491111080000001</v>
      </c>
      <c r="E93" s="14">
        <f>Zmienne!$C$6</f>
        <v>-34.603718923000002</v>
      </c>
      <c r="F93" s="14">
        <f>Zmienne!$D$6</f>
        <v>6.0301378430000003</v>
      </c>
      <c r="G93" s="14">
        <f>Zmienne!$E$6</f>
        <v>0.17888306800000001</v>
      </c>
      <c r="H93" s="15">
        <f t="shared" si="1"/>
        <v>0.57927058377531004</v>
      </c>
    </row>
    <row r="94" spans="1:8" x14ac:dyDescent="0.25">
      <c r="A94" s="9">
        <f>Temperatura!$A77</f>
        <v>43235</v>
      </c>
      <c r="B94" s="22">
        <f>Temperatura!$B77</f>
        <v>12.07</v>
      </c>
      <c r="C94" s="12">
        <f>Zmienne!$C$13</f>
        <v>1</v>
      </c>
      <c r="D94" s="14">
        <f>Zmienne!$B$6</f>
        <v>2.2491111080000001</v>
      </c>
      <c r="E94" s="14">
        <f>Zmienne!$C$6</f>
        <v>-34.603718923000002</v>
      </c>
      <c r="F94" s="14">
        <f>Zmienne!$D$6</f>
        <v>6.0301378430000003</v>
      </c>
      <c r="G94" s="14">
        <f>Zmienne!$E$6</f>
        <v>0.17888306800000001</v>
      </c>
      <c r="H94" s="15">
        <f t="shared" si="1"/>
        <v>0.66359299830889484</v>
      </c>
    </row>
    <row r="95" spans="1:8" x14ac:dyDescent="0.25">
      <c r="A95" s="9">
        <f>Temperatura!$A78</f>
        <v>43236</v>
      </c>
      <c r="B95" s="22">
        <f>Temperatura!$B78</f>
        <v>12.94</v>
      </c>
      <c r="C95" s="12">
        <f>Zmienne!$C$13</f>
        <v>1</v>
      </c>
      <c r="D95" s="14">
        <f>Zmienne!$B$6</f>
        <v>2.2491111080000001</v>
      </c>
      <c r="E95" s="14">
        <f>Zmienne!$C$6</f>
        <v>-34.603718923000002</v>
      </c>
      <c r="F95" s="14">
        <f>Zmienne!$D$6</f>
        <v>6.0301378430000003</v>
      </c>
      <c r="G95" s="14">
        <f>Zmienne!$E$6</f>
        <v>0.17888306800000001</v>
      </c>
      <c r="H95" s="15">
        <f t="shared" si="1"/>
        <v>0.59496660006693991</v>
      </c>
    </row>
    <row r="96" spans="1:8" x14ac:dyDescent="0.25">
      <c r="A96" s="9">
        <f>Temperatura!$A79</f>
        <v>43237</v>
      </c>
      <c r="B96" s="22">
        <f>Temperatura!$B79</f>
        <v>13</v>
      </c>
      <c r="C96" s="12">
        <f>Zmienne!$C$13</f>
        <v>1</v>
      </c>
      <c r="D96" s="14">
        <f>Zmienne!$B$6</f>
        <v>2.2491111080000001</v>
      </c>
      <c r="E96" s="14">
        <f>Zmienne!$C$6</f>
        <v>-34.603718923000002</v>
      </c>
      <c r="F96" s="14">
        <f>Zmienne!$D$6</f>
        <v>6.0301378430000003</v>
      </c>
      <c r="G96" s="14">
        <f>Zmienne!$E$6</f>
        <v>0.17888306800000001</v>
      </c>
      <c r="H96" s="15">
        <f t="shared" si="1"/>
        <v>0.59044661020623201</v>
      </c>
    </row>
    <row r="97" spans="1:8" x14ac:dyDescent="0.25">
      <c r="A97" s="9">
        <f>Temperatura!$A80</f>
        <v>43238</v>
      </c>
      <c r="B97" s="22">
        <f>Temperatura!$B80</f>
        <v>12.82</v>
      </c>
      <c r="C97" s="12">
        <f>Zmienne!$C$13</f>
        <v>1</v>
      </c>
      <c r="D97" s="14">
        <f>Zmienne!$B$6</f>
        <v>2.2491111080000001</v>
      </c>
      <c r="E97" s="14">
        <f>Zmienne!$C$6</f>
        <v>-34.603718923000002</v>
      </c>
      <c r="F97" s="14">
        <f>Zmienne!$D$6</f>
        <v>6.0301378430000003</v>
      </c>
      <c r="G97" s="14">
        <f>Zmienne!$E$6</f>
        <v>0.17888306800000001</v>
      </c>
      <c r="H97" s="15">
        <f t="shared" si="1"/>
        <v>0.60409086231233911</v>
      </c>
    </row>
    <row r="98" spans="1:8" x14ac:dyDescent="0.25">
      <c r="A98" s="9">
        <f>Temperatura!$A81</f>
        <v>43239</v>
      </c>
      <c r="B98" s="22">
        <f>Temperatura!$B81</f>
        <v>13.26</v>
      </c>
      <c r="C98" s="12">
        <f>Zmienne!$C$13</f>
        <v>1</v>
      </c>
      <c r="D98" s="14">
        <f>Zmienne!$B$6</f>
        <v>2.2491111080000001</v>
      </c>
      <c r="E98" s="14">
        <f>Zmienne!$C$6</f>
        <v>-34.603718923000002</v>
      </c>
      <c r="F98" s="14">
        <f>Zmienne!$D$6</f>
        <v>6.0301378430000003</v>
      </c>
      <c r="G98" s="14">
        <f>Zmienne!$E$6</f>
        <v>0.17888306800000001</v>
      </c>
      <c r="H98" s="15">
        <f t="shared" si="1"/>
        <v>0.57118821851594737</v>
      </c>
    </row>
    <row r="99" spans="1:8" x14ac:dyDescent="0.25">
      <c r="A99" s="9">
        <f>Temperatura!$A82</f>
        <v>43240</v>
      </c>
      <c r="B99" s="22">
        <f>Temperatura!$B82</f>
        <v>14.63</v>
      </c>
      <c r="C99" s="12">
        <f>Zmienne!$C$13</f>
        <v>1</v>
      </c>
      <c r="D99" s="14">
        <f>Zmienne!$B$6</f>
        <v>2.2491111080000001</v>
      </c>
      <c r="E99" s="14">
        <f>Zmienne!$C$6</f>
        <v>-34.603718923000002</v>
      </c>
      <c r="F99" s="14">
        <f>Zmienne!$D$6</f>
        <v>6.0301378430000003</v>
      </c>
      <c r="G99" s="14">
        <f>Zmienne!$E$6</f>
        <v>0.17888306800000001</v>
      </c>
      <c r="H99" s="15">
        <f t="shared" si="1"/>
        <v>0.47878660508068205</v>
      </c>
    </row>
    <row r="100" spans="1:8" x14ac:dyDescent="0.25">
      <c r="A100" s="9">
        <f>Temperatura!$A83</f>
        <v>43241</v>
      </c>
      <c r="B100" s="22">
        <f>Temperatura!$B83</f>
        <v>14.79</v>
      </c>
      <c r="C100" s="12">
        <f>Zmienne!$C$13</f>
        <v>1</v>
      </c>
      <c r="D100" s="14">
        <f>Zmienne!$B$6</f>
        <v>2.2491111080000001</v>
      </c>
      <c r="E100" s="14">
        <f>Zmienne!$C$6</f>
        <v>-34.603718923000002</v>
      </c>
      <c r="F100" s="14">
        <f>Zmienne!$D$6</f>
        <v>6.0301378430000003</v>
      </c>
      <c r="G100" s="14">
        <f>Zmienne!$E$6</f>
        <v>0.17888306800000001</v>
      </c>
      <c r="H100" s="15">
        <f t="shared" si="1"/>
        <v>0.46900874554979011</v>
      </c>
    </row>
    <row r="101" spans="1:8" x14ac:dyDescent="0.25">
      <c r="A101" s="9">
        <f>Temperatura!$A84</f>
        <v>43242</v>
      </c>
      <c r="B101" s="22">
        <f>Temperatura!$B84</f>
        <v>17.7</v>
      </c>
      <c r="C101" s="12">
        <f>Zmienne!$C$13</f>
        <v>1</v>
      </c>
      <c r="D101" s="14">
        <f>Zmienne!$B$6</f>
        <v>2.2491111080000001</v>
      </c>
      <c r="E101" s="14">
        <f>Zmienne!$C$6</f>
        <v>-34.603718923000002</v>
      </c>
      <c r="F101" s="14">
        <f>Zmienne!$D$6</f>
        <v>6.0301378430000003</v>
      </c>
      <c r="G101" s="14">
        <f>Zmienne!$E$6</f>
        <v>0.17888306800000001</v>
      </c>
      <c r="H101" s="15">
        <f t="shared" si="1"/>
        <v>0.32737057773567613</v>
      </c>
    </row>
    <row r="102" spans="1:8" x14ac:dyDescent="0.25">
      <c r="A102" s="9">
        <f>Temperatura!$A85</f>
        <v>43243</v>
      </c>
      <c r="B102" s="22">
        <f>Temperatura!$B85</f>
        <v>18.05</v>
      </c>
      <c r="C102" s="12">
        <f>Zmienne!$C$13</f>
        <v>1</v>
      </c>
      <c r="D102" s="14">
        <f>Zmienne!$B$6</f>
        <v>2.2491111080000001</v>
      </c>
      <c r="E102" s="14">
        <f>Zmienne!$C$6</f>
        <v>-34.603718923000002</v>
      </c>
      <c r="F102" s="14">
        <f>Zmienne!$D$6</f>
        <v>6.0301378430000003</v>
      </c>
      <c r="G102" s="14">
        <f>Zmienne!$E$6</f>
        <v>0.17888306800000001</v>
      </c>
      <c r="H102" s="15">
        <f t="shared" si="1"/>
        <v>0.31467609357792092</v>
      </c>
    </row>
    <row r="103" spans="1:8" x14ac:dyDescent="0.25">
      <c r="A103" s="9">
        <f>Temperatura!$A86</f>
        <v>43244</v>
      </c>
      <c r="B103" s="22">
        <f>Temperatura!$B86</f>
        <v>17.850000000000001</v>
      </c>
      <c r="C103" s="12">
        <f>Zmienne!$C$13</f>
        <v>1</v>
      </c>
      <c r="D103" s="14">
        <f>Zmienne!$B$6</f>
        <v>2.2491111080000001</v>
      </c>
      <c r="E103" s="14">
        <f>Zmienne!$C$6</f>
        <v>-34.603718923000002</v>
      </c>
      <c r="F103" s="14">
        <f>Zmienne!$D$6</f>
        <v>6.0301378430000003</v>
      </c>
      <c r="G103" s="14">
        <f>Zmienne!$E$6</f>
        <v>0.17888306800000001</v>
      </c>
      <c r="H103" s="15">
        <f t="shared" si="1"/>
        <v>0.32182504798131195</v>
      </c>
    </row>
    <row r="104" spans="1:8" x14ac:dyDescent="0.25">
      <c r="A104" s="9">
        <f>Temperatura!$A87</f>
        <v>43245</v>
      </c>
      <c r="B104" s="22">
        <f>Temperatura!$B87</f>
        <v>17.829999999999998</v>
      </c>
      <c r="C104" s="12">
        <f>Zmienne!$C$13</f>
        <v>1</v>
      </c>
      <c r="D104" s="14">
        <f>Zmienne!$B$6</f>
        <v>2.2491111080000001</v>
      </c>
      <c r="E104" s="14">
        <f>Zmienne!$C$6</f>
        <v>-34.603718923000002</v>
      </c>
      <c r="F104" s="14">
        <f>Zmienne!$D$6</f>
        <v>6.0301378430000003</v>
      </c>
      <c r="G104" s="14">
        <f>Zmienne!$E$6</f>
        <v>0.17888306800000001</v>
      </c>
      <c r="H104" s="15">
        <f t="shared" si="1"/>
        <v>0.32255528082729434</v>
      </c>
    </row>
    <row r="105" spans="1:8" x14ac:dyDescent="0.25">
      <c r="A105" s="9">
        <f>Temperatura!$A88</f>
        <v>43246</v>
      </c>
      <c r="B105" s="22">
        <f>Temperatura!$B88</f>
        <v>18.940000000000001</v>
      </c>
      <c r="C105" s="12">
        <f>Zmienne!$C$13</f>
        <v>1</v>
      </c>
      <c r="D105" s="14">
        <f>Zmienne!$B$6</f>
        <v>2.2491111080000001</v>
      </c>
      <c r="E105" s="14">
        <f>Zmienne!$C$6</f>
        <v>-34.603718923000002</v>
      </c>
      <c r="F105" s="14">
        <f>Zmienne!$D$6</f>
        <v>6.0301378430000003</v>
      </c>
      <c r="G105" s="14">
        <f>Zmienne!$E$6</f>
        <v>0.17888306800000001</v>
      </c>
      <c r="H105" s="15">
        <f t="shared" si="1"/>
        <v>0.28611140821487424</v>
      </c>
    </row>
    <row r="106" spans="1:8" x14ac:dyDescent="0.25">
      <c r="A106" s="9">
        <f>Temperatura!$A89</f>
        <v>43247</v>
      </c>
      <c r="B106" s="22">
        <f>Temperatura!$B89</f>
        <v>21.17</v>
      </c>
      <c r="C106" s="12">
        <f>Zmienne!$C$13</f>
        <v>1</v>
      </c>
      <c r="D106" s="14">
        <f>Zmienne!$B$6</f>
        <v>2.2491111080000001</v>
      </c>
      <c r="E106" s="14">
        <f>Zmienne!$C$6</f>
        <v>-34.603718923000002</v>
      </c>
      <c r="F106" s="14">
        <f>Zmienne!$D$6</f>
        <v>6.0301378430000003</v>
      </c>
      <c r="G106" s="14">
        <f>Zmienne!$E$6</f>
        <v>0.17888306800000001</v>
      </c>
      <c r="H106" s="15">
        <f t="shared" si="1"/>
        <v>0.23479176600314827</v>
      </c>
    </row>
    <row r="107" spans="1:8" x14ac:dyDescent="0.25">
      <c r="A107" s="9">
        <f>Temperatura!$A90</f>
        <v>43248</v>
      </c>
      <c r="B107" s="22">
        <f>Temperatura!$B90</f>
        <v>21.06</v>
      </c>
      <c r="C107" s="12">
        <f>Zmienne!$C$13</f>
        <v>1</v>
      </c>
      <c r="D107" s="14">
        <f>Zmienne!$B$6</f>
        <v>2.2491111080000001</v>
      </c>
      <c r="E107" s="14">
        <f>Zmienne!$C$6</f>
        <v>-34.603718923000002</v>
      </c>
      <c r="F107" s="14">
        <f>Zmienne!$D$6</f>
        <v>6.0301378430000003</v>
      </c>
      <c r="G107" s="14">
        <f>Zmienne!$E$6</f>
        <v>0.17888306800000001</v>
      </c>
      <c r="H107" s="15">
        <f t="shared" si="1"/>
        <v>0.23673898589244344</v>
      </c>
    </row>
    <row r="108" spans="1:8" x14ac:dyDescent="0.25">
      <c r="A108" s="9">
        <f>Temperatura!$A91</f>
        <v>43249</v>
      </c>
      <c r="B108" s="22">
        <f>Temperatura!$B91</f>
        <v>19.989999999999998</v>
      </c>
      <c r="C108" s="12">
        <f>Zmienne!$C$13</f>
        <v>1</v>
      </c>
      <c r="D108" s="14">
        <f>Zmienne!$B$6</f>
        <v>2.2491111080000001</v>
      </c>
      <c r="E108" s="14">
        <f>Zmienne!$C$6</f>
        <v>-34.603718923000002</v>
      </c>
      <c r="F108" s="14">
        <f>Zmienne!$D$6</f>
        <v>6.0301378430000003</v>
      </c>
      <c r="G108" s="14">
        <f>Zmienne!$E$6</f>
        <v>0.17888306800000001</v>
      </c>
      <c r="H108" s="15">
        <f t="shared" si="1"/>
        <v>0.25866459703822497</v>
      </c>
    </row>
    <row r="109" spans="1:8" x14ac:dyDescent="0.25">
      <c r="A109" s="9">
        <f>Temperatura!$A92</f>
        <v>43250</v>
      </c>
      <c r="B109" s="22">
        <f>Temperatura!$B92</f>
        <v>20.21</v>
      </c>
      <c r="C109" s="12">
        <f>Zmienne!$C$13</f>
        <v>1</v>
      </c>
      <c r="D109" s="14">
        <f>Zmienne!$B$6</f>
        <v>2.2491111080000001</v>
      </c>
      <c r="E109" s="14">
        <f>Zmienne!$C$6</f>
        <v>-34.603718923000002</v>
      </c>
      <c r="F109" s="14">
        <f>Zmienne!$D$6</f>
        <v>6.0301378430000003</v>
      </c>
      <c r="G109" s="14">
        <f>Zmienne!$E$6</f>
        <v>0.17888306800000001</v>
      </c>
      <c r="H109" s="15">
        <f t="shared" si="1"/>
        <v>0.25369046734534556</v>
      </c>
    </row>
    <row r="110" spans="1:8" x14ac:dyDescent="0.25">
      <c r="A110" s="9">
        <f>Temperatura!$A93</f>
        <v>43251</v>
      </c>
      <c r="B110" s="22">
        <f>Temperatura!$B93</f>
        <v>21.18</v>
      </c>
      <c r="C110" s="12">
        <f>Zmienne!$C$13</f>
        <v>1</v>
      </c>
      <c r="D110" s="14">
        <f>Zmienne!$B$6</f>
        <v>2.2491111080000001</v>
      </c>
      <c r="E110" s="14">
        <f>Zmienne!$C$6</f>
        <v>-34.603718923000002</v>
      </c>
      <c r="F110" s="14">
        <f>Zmienne!$D$6</f>
        <v>6.0301378430000003</v>
      </c>
      <c r="G110" s="14">
        <f>Zmienne!$E$6</f>
        <v>0.17888306800000001</v>
      </c>
      <c r="H110" s="15">
        <f t="shared" si="1"/>
        <v>0.23461739326720074</v>
      </c>
    </row>
    <row r="111" spans="1:8" x14ac:dyDescent="0.25">
      <c r="A111" s="9"/>
      <c r="B111" s="22"/>
      <c r="C111" s="12"/>
      <c r="D111" s="14"/>
      <c r="E111" s="14"/>
      <c r="F111" s="14"/>
      <c r="G111" s="14"/>
      <c r="H111" s="15"/>
    </row>
    <row r="112" spans="1:8" x14ac:dyDescent="0.25">
      <c r="A112" s="9"/>
      <c r="B112" s="22"/>
      <c r="C112" s="12"/>
      <c r="D112" s="14"/>
      <c r="E112" s="14"/>
      <c r="F112" s="14"/>
      <c r="G112" s="14"/>
      <c r="H112" s="15"/>
    </row>
    <row r="113" spans="1:8" x14ac:dyDescent="0.25">
      <c r="A113" s="9"/>
      <c r="B113" s="22"/>
      <c r="C113" s="12"/>
      <c r="D113" s="14"/>
      <c r="E113" s="14"/>
      <c r="F113" s="14"/>
      <c r="G113" s="14"/>
      <c r="H113" s="15"/>
    </row>
    <row r="114" spans="1:8" x14ac:dyDescent="0.25">
      <c r="A114" s="9"/>
      <c r="B114" s="22"/>
      <c r="C114" s="12"/>
      <c r="D114" s="14"/>
      <c r="E114" s="14"/>
      <c r="F114" s="14"/>
      <c r="G114" s="14"/>
      <c r="H114" s="15"/>
    </row>
    <row r="115" spans="1:8" x14ac:dyDescent="0.25">
      <c r="A115" s="9"/>
      <c r="B115" s="22"/>
      <c r="C115" s="12"/>
      <c r="D115" s="14"/>
      <c r="E115" s="14"/>
      <c r="F115" s="14"/>
      <c r="G115" s="14"/>
      <c r="H115" s="15"/>
    </row>
    <row r="116" spans="1:8" x14ac:dyDescent="0.25">
      <c r="A116" s="9"/>
      <c r="B116" s="22"/>
      <c r="C116" s="12"/>
      <c r="D116" s="14"/>
      <c r="E116" s="14"/>
      <c r="F116" s="14"/>
      <c r="G116" s="14"/>
      <c r="H116" s="15"/>
    </row>
    <row r="117" spans="1:8" x14ac:dyDescent="0.25">
      <c r="A117" s="9"/>
      <c r="B117" s="22"/>
      <c r="C117" s="12"/>
      <c r="D117" s="14"/>
      <c r="E117" s="14"/>
      <c r="F117" s="14"/>
      <c r="G117" s="14"/>
      <c r="H117" s="15"/>
    </row>
    <row r="118" spans="1:8" x14ac:dyDescent="0.25">
      <c r="A118" s="9"/>
      <c r="B118" s="22"/>
      <c r="C118" s="12"/>
      <c r="D118" s="14"/>
      <c r="E118" s="14"/>
      <c r="F118" s="14"/>
      <c r="G118" s="14"/>
      <c r="H118" s="15"/>
    </row>
    <row r="119" spans="1:8" x14ac:dyDescent="0.25">
      <c r="A119" s="9"/>
      <c r="B119" s="22"/>
      <c r="C119" s="12"/>
      <c r="D119" s="14"/>
      <c r="E119" s="14"/>
      <c r="F119" s="14"/>
      <c r="G119" s="14"/>
      <c r="H119" s="15"/>
    </row>
    <row r="120" spans="1:8" x14ac:dyDescent="0.25">
      <c r="A120" s="9"/>
      <c r="B120" s="22"/>
      <c r="C120" s="12"/>
      <c r="D120" s="14"/>
      <c r="E120" s="14"/>
      <c r="F120" s="14"/>
      <c r="G120" s="14"/>
      <c r="H120" s="15"/>
    </row>
    <row r="121" spans="1:8" x14ac:dyDescent="0.25">
      <c r="A121" s="9"/>
      <c r="B121" s="22"/>
      <c r="C121" s="12"/>
      <c r="D121" s="14"/>
      <c r="E121" s="14"/>
      <c r="F121" s="14"/>
      <c r="G121" s="14"/>
      <c r="H121" s="15"/>
    </row>
  </sheetData>
  <mergeCells count="3">
    <mergeCell ref="A2:F10"/>
    <mergeCell ref="G2:M10"/>
    <mergeCell ref="A12:M16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workbookViewId="0">
      <selection activeCell="H26" sqref="H26"/>
    </sheetView>
  </sheetViews>
  <sheetFormatPr defaultRowHeight="15" x14ac:dyDescent="0.25"/>
  <cols>
    <col min="1" max="1" width="9.85546875" customWidth="1"/>
    <col min="2" max="2" width="9.85546875" style="12" customWidth="1"/>
    <col min="3" max="3" width="15.5703125" bestFit="1" customWidth="1"/>
    <col min="4" max="4" width="15.5703125" customWidth="1"/>
    <col min="5" max="6" width="14.5703125" bestFit="1" customWidth="1"/>
    <col min="7" max="7" width="20.28515625" customWidth="1"/>
    <col min="8" max="8" width="15.5703125" bestFit="1" customWidth="1"/>
    <col min="9" max="9" width="16.7109375" bestFit="1" customWidth="1"/>
    <col min="10" max="11" width="15.5703125" bestFit="1" customWidth="1"/>
  </cols>
  <sheetData>
    <row r="1" spans="1:11" x14ac:dyDescent="0.25">
      <c r="A1" s="2" t="s">
        <v>32</v>
      </c>
    </row>
    <row r="2" spans="1:11" x14ac:dyDescent="0.25">
      <c r="A2" s="45"/>
      <c r="B2" s="45"/>
      <c r="C2" s="45"/>
      <c r="D2" s="45"/>
      <c r="E2" s="45"/>
      <c r="F2" s="45"/>
      <c r="G2" s="46" t="s">
        <v>58</v>
      </c>
      <c r="H2" s="47"/>
      <c r="I2" s="47"/>
      <c r="J2" s="47"/>
      <c r="K2" s="47"/>
    </row>
    <row r="3" spans="1:11" x14ac:dyDescent="0.25">
      <c r="A3" s="45"/>
      <c r="B3" s="45"/>
      <c r="C3" s="45"/>
      <c r="D3" s="45"/>
      <c r="E3" s="45"/>
      <c r="F3" s="45"/>
      <c r="G3" s="47"/>
      <c r="H3" s="47"/>
      <c r="I3" s="47"/>
      <c r="J3" s="47"/>
      <c r="K3" s="47"/>
    </row>
    <row r="4" spans="1:11" x14ac:dyDescent="0.25">
      <c r="A4" s="45"/>
      <c r="B4" s="45"/>
      <c r="C4" s="45"/>
      <c r="D4" s="45"/>
      <c r="E4" s="45"/>
      <c r="F4" s="45"/>
      <c r="G4" s="47"/>
      <c r="H4" s="47"/>
      <c r="I4" s="47"/>
      <c r="J4" s="47"/>
      <c r="K4" s="47"/>
    </row>
    <row r="5" spans="1:11" x14ac:dyDescent="0.25">
      <c r="A5" s="45"/>
      <c r="B5" s="45"/>
      <c r="C5" s="45"/>
      <c r="D5" s="45"/>
      <c r="E5" s="45"/>
      <c r="F5" s="45"/>
      <c r="G5" s="47"/>
      <c r="H5" s="47"/>
      <c r="I5" s="47"/>
      <c r="J5" s="47"/>
      <c r="K5" s="47"/>
    </row>
    <row r="6" spans="1:11" x14ac:dyDescent="0.25">
      <c r="A6" s="45"/>
      <c r="B6" s="45"/>
      <c r="C6" s="45"/>
      <c r="D6" s="45"/>
      <c r="E6" s="45"/>
      <c r="F6" s="45"/>
      <c r="G6" s="47"/>
      <c r="H6" s="47"/>
      <c r="I6" s="47"/>
      <c r="J6" s="47"/>
      <c r="K6" s="47"/>
    </row>
    <row r="7" spans="1:11" x14ac:dyDescent="0.25">
      <c r="A7" s="45"/>
      <c r="B7" s="45"/>
      <c r="C7" s="45"/>
      <c r="D7" s="45"/>
      <c r="E7" s="45"/>
      <c r="F7" s="45"/>
      <c r="G7" s="47"/>
      <c r="H7" s="47"/>
      <c r="I7" s="47"/>
      <c r="J7" s="47"/>
      <c r="K7" s="47"/>
    </row>
    <row r="8" spans="1:11" x14ac:dyDescent="0.25">
      <c r="A8" s="45"/>
      <c r="B8" s="45"/>
      <c r="C8" s="45"/>
      <c r="D8" s="45"/>
      <c r="E8" s="45"/>
      <c r="F8" s="45"/>
      <c r="G8" s="47"/>
      <c r="H8" s="47"/>
      <c r="I8" s="47"/>
      <c r="J8" s="47"/>
      <c r="K8" s="47"/>
    </row>
    <row r="9" spans="1:11" x14ac:dyDescent="0.25">
      <c r="A9" s="45"/>
      <c r="B9" s="45"/>
      <c r="C9" s="45"/>
      <c r="D9" s="45"/>
      <c r="E9" s="45"/>
      <c r="F9" s="45"/>
      <c r="G9" s="47"/>
      <c r="H9" s="47"/>
      <c r="I9" s="47"/>
      <c r="J9" s="47"/>
      <c r="K9" s="47"/>
    </row>
    <row r="10" spans="1:11" x14ac:dyDescent="0.25">
      <c r="A10" s="45"/>
      <c r="B10" s="45"/>
      <c r="C10" s="45"/>
      <c r="D10" s="45"/>
      <c r="E10" s="45"/>
      <c r="F10" s="45"/>
      <c r="G10" s="47"/>
      <c r="H10" s="47"/>
      <c r="I10" s="47"/>
      <c r="J10" s="47"/>
      <c r="K10" s="47"/>
    </row>
    <row r="11" spans="1:11" x14ac:dyDescent="0.25">
      <c r="A11" s="2" t="s">
        <v>11</v>
      </c>
      <c r="B11" s="1"/>
      <c r="C11" s="1"/>
      <c r="D11" s="1"/>
      <c r="E11" s="1"/>
      <c r="F11" s="1"/>
      <c r="G11" s="10"/>
      <c r="H11" s="10"/>
      <c r="I11" s="10"/>
      <c r="J11" s="10"/>
      <c r="K11" s="10"/>
    </row>
    <row r="12" spans="1:11" x14ac:dyDescent="0.25">
      <c r="A12" s="46" t="s">
        <v>65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15.75" thickBot="1" x14ac:dyDescent="0.3">
      <c r="A17" s="2" t="s">
        <v>63</v>
      </c>
      <c r="C17" s="10"/>
      <c r="D17" s="10"/>
      <c r="E17" s="10"/>
      <c r="F17" s="10"/>
      <c r="G17" s="10"/>
      <c r="H17" s="10"/>
      <c r="I17" s="10"/>
      <c r="J17" s="10"/>
      <c r="K17" s="10"/>
    </row>
    <row r="18" spans="1:11" s="12" customFormat="1" x14ac:dyDescent="0.25">
      <c r="A18" s="11" t="s">
        <v>29</v>
      </c>
      <c r="B18" s="11" t="s">
        <v>28</v>
      </c>
      <c r="C18" s="11" t="s">
        <v>27</v>
      </c>
      <c r="D18" s="17" t="s">
        <v>33</v>
      </c>
      <c r="E18" s="16"/>
      <c r="F18" s="16"/>
      <c r="G18" s="48" t="s">
        <v>66</v>
      </c>
      <c r="H18" s="50" t="s">
        <v>31</v>
      </c>
      <c r="I18" s="52" t="s">
        <v>30</v>
      </c>
      <c r="J18" s="16"/>
      <c r="K18" s="16"/>
    </row>
    <row r="19" spans="1:11" ht="15.75" thickBot="1" x14ac:dyDescent="0.3">
      <c r="A19" s="29">
        <f>I20</f>
        <v>22287</v>
      </c>
      <c r="B19" s="30">
        <f>I21</f>
        <v>22879</v>
      </c>
      <c r="C19" s="14">
        <f>SUM('Wzór 2'!$H$19:$H$79)</f>
        <v>67.32312208532511</v>
      </c>
      <c r="D19" s="31">
        <f>($B$19-$A$19)/$C$19</f>
        <v>8.7934127482932407</v>
      </c>
      <c r="E19" s="14"/>
      <c r="F19" s="14"/>
      <c r="G19" s="49"/>
      <c r="H19" s="51"/>
      <c r="I19" s="53"/>
    </row>
    <row r="20" spans="1:11" x14ac:dyDescent="0.25">
      <c r="A20" s="14"/>
      <c r="B20" s="30"/>
      <c r="C20" s="14"/>
      <c r="D20" s="14"/>
      <c r="E20" s="14"/>
      <c r="F20" s="14"/>
      <c r="G20" s="28" t="s">
        <v>29</v>
      </c>
      <c r="H20" s="27">
        <v>43159</v>
      </c>
      <c r="I20" s="28">
        <v>22287</v>
      </c>
    </row>
    <row r="21" spans="1:11" x14ac:dyDescent="0.25">
      <c r="A21" s="14"/>
      <c r="B21" s="30"/>
      <c r="C21" s="14"/>
      <c r="D21" s="14"/>
      <c r="E21" s="14"/>
      <c r="F21" s="14"/>
      <c r="G21" s="25" t="s">
        <v>28</v>
      </c>
      <c r="H21" s="26">
        <v>43220</v>
      </c>
      <c r="I21" s="25">
        <v>22879</v>
      </c>
    </row>
    <row r="22" spans="1:11" x14ac:dyDescent="0.25">
      <c r="A22" s="14"/>
      <c r="C22" s="14"/>
      <c r="D22" s="14"/>
      <c r="E22" s="14"/>
      <c r="F22" s="14"/>
      <c r="G22" s="15"/>
    </row>
    <row r="23" spans="1:11" x14ac:dyDescent="0.25">
      <c r="A23" s="14"/>
      <c r="C23" s="14"/>
      <c r="D23" s="14"/>
      <c r="E23" s="14"/>
      <c r="F23" s="14"/>
      <c r="G23" s="15"/>
    </row>
    <row r="24" spans="1:11" x14ac:dyDescent="0.25">
      <c r="A24" s="14"/>
      <c r="C24" s="14"/>
      <c r="D24" s="14"/>
      <c r="E24" s="14"/>
      <c r="F24" s="14"/>
      <c r="G24" s="15"/>
    </row>
    <row r="25" spans="1:11" x14ac:dyDescent="0.25">
      <c r="A25" s="14"/>
      <c r="C25" s="14"/>
      <c r="D25" s="14"/>
      <c r="E25" s="14"/>
      <c r="F25" s="14"/>
      <c r="G25" s="15"/>
    </row>
    <row r="26" spans="1:11" x14ac:dyDescent="0.25">
      <c r="A26" s="14"/>
      <c r="C26" s="14"/>
      <c r="D26" s="14"/>
      <c r="E26" s="14"/>
      <c r="F26" s="14"/>
      <c r="G26" s="15"/>
    </row>
    <row r="27" spans="1:11" x14ac:dyDescent="0.25">
      <c r="A27" s="9"/>
      <c r="C27" s="14"/>
      <c r="D27" s="14"/>
      <c r="E27" s="14"/>
      <c r="F27" s="14"/>
      <c r="G27" s="15"/>
    </row>
    <row r="28" spans="1:11" x14ac:dyDescent="0.25">
      <c r="A28" s="9"/>
      <c r="C28" s="14"/>
      <c r="D28" s="14"/>
      <c r="E28" s="14"/>
      <c r="F28" s="14"/>
      <c r="G28" s="15"/>
    </row>
    <row r="29" spans="1:11" x14ac:dyDescent="0.25">
      <c r="A29" s="9"/>
      <c r="C29" s="14"/>
      <c r="D29" s="14"/>
      <c r="E29" s="14"/>
      <c r="F29" s="14"/>
      <c r="G29" s="15"/>
    </row>
    <row r="30" spans="1:11" x14ac:dyDescent="0.25">
      <c r="A30" s="9"/>
      <c r="C30" s="14"/>
      <c r="D30" s="14"/>
      <c r="E30" s="14"/>
      <c r="F30" s="14"/>
      <c r="G30" s="15"/>
    </row>
    <row r="31" spans="1:11" x14ac:dyDescent="0.25">
      <c r="A31" s="9"/>
      <c r="C31" s="14"/>
      <c r="D31" s="14"/>
      <c r="E31" s="14"/>
      <c r="F31" s="14"/>
      <c r="G31" s="15"/>
    </row>
    <row r="32" spans="1:11" x14ac:dyDescent="0.25">
      <c r="A32" s="9"/>
      <c r="C32" s="14"/>
      <c r="D32" s="14"/>
      <c r="E32" s="14"/>
      <c r="F32" s="14"/>
      <c r="G32" s="15"/>
    </row>
    <row r="33" spans="1:7" x14ac:dyDescent="0.25">
      <c r="A33" s="9"/>
      <c r="C33" s="14"/>
      <c r="D33" s="14"/>
      <c r="E33" s="14"/>
      <c r="F33" s="14"/>
      <c r="G33" s="15"/>
    </row>
    <row r="34" spans="1:7" x14ac:dyDescent="0.25">
      <c r="A34" s="9"/>
      <c r="C34" s="14"/>
      <c r="D34" s="14"/>
      <c r="E34" s="14"/>
      <c r="F34" s="14"/>
      <c r="G34" s="15"/>
    </row>
    <row r="35" spans="1:7" x14ac:dyDescent="0.25">
      <c r="A35" s="9"/>
      <c r="C35" s="14"/>
      <c r="D35" s="14"/>
      <c r="E35" s="14"/>
      <c r="F35" s="14"/>
      <c r="G35" s="15"/>
    </row>
    <row r="36" spans="1:7" x14ac:dyDescent="0.25">
      <c r="A36" s="9"/>
      <c r="C36" s="14"/>
      <c r="D36" s="14"/>
      <c r="E36" s="14"/>
      <c r="F36" s="14"/>
      <c r="G36" s="15"/>
    </row>
    <row r="37" spans="1:7" x14ac:dyDescent="0.25">
      <c r="A37" s="9"/>
      <c r="C37" s="14"/>
      <c r="D37" s="14"/>
      <c r="E37" s="14"/>
      <c r="F37" s="14"/>
      <c r="G37" s="15"/>
    </row>
    <row r="38" spans="1:7" x14ac:dyDescent="0.25">
      <c r="A38" s="9"/>
      <c r="C38" s="14"/>
      <c r="D38" s="14"/>
      <c r="E38" s="14"/>
      <c r="F38" s="14"/>
      <c r="G38" s="15"/>
    </row>
    <row r="39" spans="1:7" x14ac:dyDescent="0.25">
      <c r="A39" s="9"/>
      <c r="C39" s="14"/>
      <c r="D39" s="14"/>
      <c r="E39" s="14"/>
      <c r="F39" s="14"/>
      <c r="G39" s="15"/>
    </row>
    <row r="40" spans="1:7" x14ac:dyDescent="0.25">
      <c r="A40" s="9"/>
      <c r="C40" s="14"/>
      <c r="D40" s="14"/>
      <c r="E40" s="14"/>
      <c r="F40" s="14"/>
      <c r="G40" s="15"/>
    </row>
    <row r="41" spans="1:7" x14ac:dyDescent="0.25">
      <c r="A41" s="9"/>
      <c r="C41" s="14"/>
      <c r="D41" s="14"/>
      <c r="E41" s="14"/>
      <c r="F41" s="14"/>
      <c r="G41" s="15"/>
    </row>
    <row r="42" spans="1:7" x14ac:dyDescent="0.25">
      <c r="A42" s="9"/>
      <c r="C42" s="14"/>
      <c r="D42" s="14"/>
      <c r="E42" s="14"/>
      <c r="F42" s="14"/>
      <c r="G42" s="15"/>
    </row>
    <row r="43" spans="1:7" x14ac:dyDescent="0.25">
      <c r="A43" s="9"/>
      <c r="C43" s="14"/>
      <c r="D43" s="14"/>
      <c r="E43" s="14"/>
      <c r="F43" s="14"/>
      <c r="G43" s="15"/>
    </row>
    <row r="44" spans="1:7" x14ac:dyDescent="0.25">
      <c r="A44" s="9"/>
      <c r="C44" s="14"/>
      <c r="D44" s="14"/>
      <c r="E44" s="14"/>
      <c r="F44" s="14"/>
      <c r="G44" s="15"/>
    </row>
    <row r="45" spans="1:7" x14ac:dyDescent="0.25">
      <c r="A45" s="9"/>
      <c r="C45" s="14"/>
      <c r="D45" s="14"/>
      <c r="E45" s="14"/>
      <c r="F45" s="14"/>
      <c r="G45" s="15"/>
    </row>
    <row r="46" spans="1:7" x14ac:dyDescent="0.25">
      <c r="A46" s="9"/>
      <c r="C46" s="14"/>
      <c r="D46" s="14"/>
      <c r="E46" s="14"/>
      <c r="F46" s="14"/>
      <c r="G46" s="15"/>
    </row>
    <row r="47" spans="1:7" x14ac:dyDescent="0.25">
      <c r="A47" s="9"/>
      <c r="C47" s="14"/>
      <c r="D47" s="14"/>
      <c r="E47" s="14"/>
      <c r="F47" s="14"/>
      <c r="G47" s="15"/>
    </row>
    <row r="48" spans="1:7" x14ac:dyDescent="0.25">
      <c r="A48" s="9"/>
      <c r="C48" s="14"/>
      <c r="D48" s="14"/>
      <c r="E48" s="14"/>
      <c r="F48" s="14"/>
      <c r="G48" s="15"/>
    </row>
    <row r="49" spans="1:7" x14ac:dyDescent="0.25">
      <c r="A49" s="9"/>
      <c r="C49" s="14"/>
      <c r="D49" s="14"/>
      <c r="E49" s="14"/>
      <c r="F49" s="14"/>
      <c r="G49" s="15"/>
    </row>
  </sheetData>
  <mergeCells count="6">
    <mergeCell ref="A2:F10"/>
    <mergeCell ref="A12:K16"/>
    <mergeCell ref="G18:G19"/>
    <mergeCell ref="H18:H19"/>
    <mergeCell ref="I18:I19"/>
    <mergeCell ref="G2:K10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workbookViewId="0">
      <selection activeCell="D21" sqref="D21"/>
    </sheetView>
  </sheetViews>
  <sheetFormatPr defaultRowHeight="15" x14ac:dyDescent="0.25"/>
  <cols>
    <col min="1" max="1" width="16.28515625" customWidth="1"/>
    <col min="2" max="2" width="8.85546875" style="12"/>
    <col min="3" max="5" width="11.28515625" customWidth="1"/>
    <col min="6" max="6" width="14.5703125" bestFit="1" customWidth="1"/>
    <col min="7" max="7" width="20.28515625" customWidth="1"/>
    <col min="8" max="8" width="15.5703125" bestFit="1" customWidth="1"/>
    <col min="9" max="9" width="16.7109375" bestFit="1" customWidth="1"/>
    <col min="10" max="10" width="17" customWidth="1"/>
    <col min="11" max="11" width="15.5703125" bestFit="1" customWidth="1"/>
  </cols>
  <sheetData>
    <row r="1" spans="1:11" x14ac:dyDescent="0.25">
      <c r="A1" s="2" t="s">
        <v>45</v>
      </c>
    </row>
    <row r="2" spans="1:11" x14ac:dyDescent="0.25">
      <c r="A2" s="45"/>
      <c r="B2" s="45"/>
      <c r="C2" s="45"/>
      <c r="D2" s="45"/>
      <c r="E2" s="45"/>
      <c r="F2" s="46" t="s">
        <v>59</v>
      </c>
      <c r="G2" s="46"/>
      <c r="H2" s="46"/>
      <c r="I2" s="46"/>
      <c r="J2" s="46"/>
      <c r="K2" s="46"/>
    </row>
    <row r="3" spans="1:11" x14ac:dyDescent="0.25">
      <c r="A3" s="45"/>
      <c r="B3" s="45"/>
      <c r="C3" s="45"/>
      <c r="D3" s="45"/>
      <c r="E3" s="45"/>
      <c r="F3" s="46"/>
      <c r="G3" s="46"/>
      <c r="H3" s="46"/>
      <c r="I3" s="46"/>
      <c r="J3" s="46"/>
      <c r="K3" s="46"/>
    </row>
    <row r="4" spans="1:11" x14ac:dyDescent="0.25">
      <c r="A4" s="45"/>
      <c r="B4" s="45"/>
      <c r="C4" s="45"/>
      <c r="D4" s="45"/>
      <c r="E4" s="45"/>
      <c r="F4" s="46"/>
      <c r="G4" s="46"/>
      <c r="H4" s="46"/>
      <c r="I4" s="46"/>
      <c r="J4" s="46"/>
      <c r="K4" s="46"/>
    </row>
    <row r="5" spans="1:11" x14ac:dyDescent="0.25">
      <c r="A5" s="45"/>
      <c r="B5" s="45"/>
      <c r="C5" s="45"/>
      <c r="D5" s="45"/>
      <c r="E5" s="45"/>
      <c r="F5" s="46"/>
      <c r="G5" s="46"/>
      <c r="H5" s="46"/>
      <c r="I5" s="46"/>
      <c r="J5" s="46"/>
      <c r="K5" s="46"/>
    </row>
    <row r="6" spans="1:11" x14ac:dyDescent="0.25">
      <c r="A6" s="45"/>
      <c r="B6" s="45"/>
      <c r="C6" s="45"/>
      <c r="D6" s="45"/>
      <c r="E6" s="45"/>
      <c r="F6" s="46"/>
      <c r="G6" s="46"/>
      <c r="H6" s="46"/>
      <c r="I6" s="46"/>
      <c r="J6" s="46"/>
      <c r="K6" s="46"/>
    </row>
    <row r="7" spans="1:11" x14ac:dyDescent="0.25">
      <c r="A7" s="2" t="s">
        <v>48</v>
      </c>
      <c r="B7"/>
    </row>
    <row r="8" spans="1:11" x14ac:dyDescent="0.25">
      <c r="A8" s="45"/>
      <c r="B8" s="45"/>
      <c r="C8" s="45"/>
      <c r="D8" s="45"/>
      <c r="E8" s="45"/>
      <c r="F8" s="46" t="s">
        <v>60</v>
      </c>
      <c r="G8" s="47"/>
      <c r="H8" s="47"/>
      <c r="I8" s="47"/>
      <c r="J8" s="47"/>
      <c r="K8" s="47"/>
    </row>
    <row r="9" spans="1:11" x14ac:dyDescent="0.25">
      <c r="A9" s="45"/>
      <c r="B9" s="45"/>
      <c r="C9" s="45"/>
      <c r="D9" s="45"/>
      <c r="E9" s="45"/>
      <c r="F9" s="47"/>
      <c r="G9" s="47"/>
      <c r="H9" s="47"/>
      <c r="I9" s="47"/>
      <c r="J9" s="47"/>
      <c r="K9" s="47"/>
    </row>
    <row r="10" spans="1:11" x14ac:dyDescent="0.25">
      <c r="A10" s="45"/>
      <c r="B10" s="45"/>
      <c r="C10" s="45"/>
      <c r="D10" s="45"/>
      <c r="E10" s="45"/>
      <c r="F10" s="47"/>
      <c r="G10" s="47"/>
      <c r="H10" s="47"/>
      <c r="I10" s="47"/>
      <c r="J10" s="47"/>
      <c r="K10" s="47"/>
    </row>
    <row r="11" spans="1:11" x14ac:dyDescent="0.25">
      <c r="A11" s="45"/>
      <c r="B11" s="45"/>
      <c r="C11" s="45"/>
      <c r="D11" s="45"/>
      <c r="E11" s="45"/>
      <c r="F11" s="47"/>
      <c r="G11" s="47"/>
      <c r="H11" s="47"/>
      <c r="I11" s="47"/>
      <c r="J11" s="47"/>
      <c r="K11" s="47"/>
    </row>
    <row r="12" spans="1:11" x14ac:dyDescent="0.25">
      <c r="A12" s="2" t="s">
        <v>11</v>
      </c>
      <c r="B12" s="1"/>
      <c r="C12" s="1"/>
      <c r="D12" s="1"/>
      <c r="E12" s="1"/>
      <c r="F12" s="10"/>
      <c r="G12" s="10"/>
      <c r="H12" s="10"/>
      <c r="I12" s="10"/>
      <c r="J12" s="10"/>
      <c r="K12" s="10"/>
    </row>
    <row r="13" spans="1:11" x14ac:dyDescent="0.25">
      <c r="A13" s="46" t="s">
        <v>67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10" t="s">
        <v>63</v>
      </c>
      <c r="C18" s="10"/>
      <c r="D18" s="10"/>
      <c r="E18" s="10"/>
      <c r="F18" s="10"/>
      <c r="G18" s="10"/>
      <c r="H18" s="10"/>
      <c r="I18" s="10"/>
      <c r="J18" s="10"/>
      <c r="K18" s="10"/>
    </row>
    <row r="19" spans="1:11" s="12" customFormat="1" x14ac:dyDescent="0.25">
      <c r="A19" s="11" t="s">
        <v>27</v>
      </c>
      <c r="B19" s="33" t="s">
        <v>41</v>
      </c>
      <c r="C19" s="11" t="s">
        <v>42</v>
      </c>
      <c r="D19" s="17" t="s">
        <v>44</v>
      </c>
      <c r="E19" s="17" t="s">
        <v>46</v>
      </c>
      <c r="F19" s="16"/>
      <c r="G19" s="16"/>
      <c r="H19" s="16"/>
      <c r="I19" s="16"/>
      <c r="J19" s="16"/>
      <c r="K19" s="16"/>
    </row>
    <row r="20" spans="1:11" x14ac:dyDescent="0.25">
      <c r="A20" s="34">
        <f>SUM('Wzór 2'!H80:H110)</f>
        <v>12.277548332028744</v>
      </c>
      <c r="B20" s="22">
        <f>'Wzór 3'!D19</f>
        <v>8.7934127482932407</v>
      </c>
      <c r="C20" s="35">
        <f>Zmienne!B27</f>
        <v>11.260999999999999</v>
      </c>
      <c r="D20" s="36">
        <f>A20*B20*C20</f>
        <v>1215.7550147825166</v>
      </c>
      <c r="E20" s="37">
        <f>D20*Zmienne!$B$32</f>
        <v>4447.2318440744457</v>
      </c>
      <c r="F20" s="14"/>
      <c r="G20" s="15"/>
    </row>
    <row r="21" spans="1:11" x14ac:dyDescent="0.25">
      <c r="A21" s="9"/>
      <c r="C21" s="14"/>
      <c r="D21" s="44"/>
      <c r="E21" s="14"/>
      <c r="F21" s="14"/>
      <c r="G21" s="15"/>
    </row>
    <row r="22" spans="1:11" x14ac:dyDescent="0.25">
      <c r="A22" s="9"/>
      <c r="C22" s="14"/>
      <c r="D22" s="14"/>
      <c r="E22" s="14"/>
      <c r="F22" s="14"/>
      <c r="G22" s="15"/>
    </row>
    <row r="23" spans="1:11" x14ac:dyDescent="0.25">
      <c r="A23" s="9"/>
      <c r="C23" s="14"/>
      <c r="D23" s="14"/>
      <c r="E23" s="14"/>
      <c r="F23" s="14"/>
      <c r="G23" s="15"/>
    </row>
    <row r="24" spans="1:11" x14ac:dyDescent="0.25">
      <c r="A24" s="9"/>
      <c r="C24" s="14"/>
      <c r="D24" s="14"/>
      <c r="E24" s="14"/>
      <c r="F24" s="14"/>
      <c r="G24" s="15"/>
    </row>
    <row r="25" spans="1:11" x14ac:dyDescent="0.25">
      <c r="A25" s="9"/>
      <c r="C25" s="14"/>
      <c r="D25" s="14"/>
      <c r="E25" s="14"/>
      <c r="F25" s="14"/>
      <c r="G25" s="15"/>
    </row>
    <row r="26" spans="1:11" x14ac:dyDescent="0.25">
      <c r="A26" s="9"/>
      <c r="C26" s="14"/>
      <c r="D26" s="14"/>
      <c r="E26" s="14"/>
      <c r="F26" s="14"/>
      <c r="G26" s="15"/>
    </row>
    <row r="27" spans="1:11" x14ac:dyDescent="0.25">
      <c r="A27" s="9"/>
      <c r="C27" s="14"/>
      <c r="D27" s="14"/>
      <c r="E27" s="14"/>
      <c r="F27" s="14"/>
      <c r="G27" s="15"/>
    </row>
    <row r="28" spans="1:11" x14ac:dyDescent="0.25">
      <c r="A28" s="9"/>
      <c r="C28" s="14"/>
      <c r="D28" s="14"/>
      <c r="E28" s="14"/>
      <c r="F28" s="14"/>
      <c r="G28" s="15"/>
    </row>
    <row r="29" spans="1:11" x14ac:dyDescent="0.25">
      <c r="A29" s="9"/>
      <c r="C29" s="14"/>
      <c r="D29" s="14"/>
      <c r="E29" s="14"/>
      <c r="F29" s="14"/>
      <c r="G29" s="15"/>
    </row>
    <row r="30" spans="1:11" x14ac:dyDescent="0.25">
      <c r="A30" s="9"/>
      <c r="C30" s="14"/>
      <c r="D30" s="14"/>
      <c r="E30" s="14"/>
      <c r="F30" s="14"/>
      <c r="G30" s="15"/>
    </row>
    <row r="31" spans="1:11" x14ac:dyDescent="0.25">
      <c r="A31" s="9"/>
      <c r="C31" s="14"/>
      <c r="D31" s="14"/>
      <c r="E31" s="14"/>
      <c r="F31" s="14"/>
      <c r="G31" s="15"/>
    </row>
    <row r="32" spans="1:11" x14ac:dyDescent="0.25">
      <c r="A32" s="9"/>
      <c r="C32" s="14"/>
      <c r="D32" s="14"/>
      <c r="E32" s="14"/>
      <c r="F32" s="14"/>
      <c r="G32" s="15"/>
    </row>
    <row r="33" spans="1:7" x14ac:dyDescent="0.25">
      <c r="A33" s="9"/>
      <c r="C33" s="14"/>
      <c r="D33" s="14"/>
      <c r="E33" s="14"/>
      <c r="F33" s="14"/>
      <c r="G33" s="15"/>
    </row>
    <row r="34" spans="1:7" x14ac:dyDescent="0.25">
      <c r="A34" s="9"/>
      <c r="C34" s="14"/>
      <c r="D34" s="14"/>
      <c r="E34" s="14"/>
      <c r="F34" s="14"/>
      <c r="G34" s="15"/>
    </row>
    <row r="35" spans="1:7" x14ac:dyDescent="0.25">
      <c r="A35" s="9"/>
      <c r="C35" s="14"/>
      <c r="D35" s="14"/>
      <c r="E35" s="14"/>
      <c r="F35" s="14"/>
      <c r="G35" s="15"/>
    </row>
    <row r="36" spans="1:7" x14ac:dyDescent="0.25">
      <c r="A36" s="9"/>
      <c r="C36" s="14"/>
      <c r="D36" s="14"/>
      <c r="E36" s="14"/>
      <c r="F36" s="14"/>
      <c r="G36" s="15"/>
    </row>
    <row r="37" spans="1:7" x14ac:dyDescent="0.25">
      <c r="A37" s="9"/>
      <c r="C37" s="14"/>
      <c r="D37" s="14"/>
      <c r="E37" s="14"/>
      <c r="F37" s="14"/>
      <c r="G37" s="15"/>
    </row>
    <row r="38" spans="1:7" x14ac:dyDescent="0.25">
      <c r="A38" s="9"/>
      <c r="C38" s="14"/>
      <c r="D38" s="14"/>
      <c r="E38" s="14"/>
      <c r="F38" s="14"/>
      <c r="G38" s="15"/>
    </row>
    <row r="39" spans="1:7" x14ac:dyDescent="0.25">
      <c r="A39" s="9"/>
      <c r="C39" s="14"/>
      <c r="D39" s="14"/>
      <c r="E39" s="14"/>
      <c r="F39" s="14"/>
      <c r="G39" s="15"/>
    </row>
    <row r="40" spans="1:7" x14ac:dyDescent="0.25">
      <c r="A40" s="9"/>
      <c r="C40" s="14"/>
      <c r="D40" s="14"/>
      <c r="E40" s="14"/>
      <c r="F40" s="14"/>
      <c r="G40" s="15"/>
    </row>
    <row r="41" spans="1:7" x14ac:dyDescent="0.25">
      <c r="A41" s="9"/>
      <c r="C41" s="14"/>
      <c r="D41" s="14"/>
      <c r="E41" s="14"/>
      <c r="F41" s="14"/>
      <c r="G41" s="15"/>
    </row>
    <row r="42" spans="1:7" x14ac:dyDescent="0.25">
      <c r="A42" s="9"/>
      <c r="C42" s="14"/>
      <c r="D42" s="14"/>
      <c r="E42" s="14"/>
      <c r="F42" s="14"/>
      <c r="G42" s="15"/>
    </row>
    <row r="43" spans="1:7" x14ac:dyDescent="0.25">
      <c r="A43" s="9"/>
      <c r="C43" s="14"/>
      <c r="D43" s="14"/>
      <c r="E43" s="14"/>
      <c r="F43" s="14"/>
      <c r="G43" s="15"/>
    </row>
    <row r="44" spans="1:7" x14ac:dyDescent="0.25">
      <c r="A44" s="9"/>
      <c r="C44" s="14"/>
      <c r="D44" s="14"/>
      <c r="E44" s="14"/>
      <c r="F44" s="14"/>
      <c r="G44" s="15"/>
    </row>
    <row r="45" spans="1:7" x14ac:dyDescent="0.25">
      <c r="A45" s="9"/>
      <c r="C45" s="14"/>
      <c r="D45" s="14"/>
      <c r="E45" s="14"/>
      <c r="F45" s="14"/>
      <c r="G45" s="15"/>
    </row>
    <row r="46" spans="1:7" x14ac:dyDescent="0.25">
      <c r="A46" s="9"/>
      <c r="C46" s="14"/>
      <c r="D46" s="14"/>
      <c r="E46" s="14"/>
      <c r="F46" s="14"/>
      <c r="G46" s="15"/>
    </row>
    <row r="47" spans="1:7" x14ac:dyDescent="0.25">
      <c r="A47" s="9"/>
      <c r="C47" s="14"/>
      <c r="D47" s="14"/>
      <c r="E47" s="14"/>
      <c r="F47" s="14"/>
      <c r="G47" s="15"/>
    </row>
    <row r="48" spans="1:7" x14ac:dyDescent="0.25">
      <c r="A48" s="9"/>
      <c r="C48" s="14"/>
      <c r="D48" s="14"/>
      <c r="E48" s="14"/>
      <c r="F48" s="14"/>
      <c r="G48" s="15"/>
    </row>
    <row r="49" spans="1:7" x14ac:dyDescent="0.25">
      <c r="A49" s="9"/>
      <c r="C49" s="14"/>
      <c r="D49" s="14"/>
      <c r="E49" s="14"/>
      <c r="F49" s="14"/>
      <c r="G49" s="15"/>
    </row>
    <row r="50" spans="1:7" x14ac:dyDescent="0.25">
      <c r="A50" s="9"/>
      <c r="C50" s="14"/>
      <c r="D50" s="14"/>
      <c r="E50" s="14"/>
      <c r="F50" s="14"/>
      <c r="G50" s="15"/>
    </row>
  </sheetData>
  <mergeCells count="5">
    <mergeCell ref="A13:K17"/>
    <mergeCell ref="A2:E6"/>
    <mergeCell ref="A8:E11"/>
    <mergeCell ref="F2:K6"/>
    <mergeCell ref="F8:K11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F20" sqref="F20"/>
    </sheetView>
  </sheetViews>
  <sheetFormatPr defaultRowHeight="15" x14ac:dyDescent="0.25"/>
  <cols>
    <col min="1" max="1" width="10.140625" bestFit="1" customWidth="1"/>
    <col min="2" max="5" width="17.140625" customWidth="1"/>
    <col min="7" max="10" width="15.28515625" customWidth="1"/>
  </cols>
  <sheetData>
    <row r="1" spans="1:5" x14ac:dyDescent="0.25">
      <c r="A1" t="s">
        <v>51</v>
      </c>
    </row>
    <row r="2" spans="1:5" ht="15.75" thickBot="1" x14ac:dyDescent="0.3"/>
    <row r="3" spans="1:5" ht="43.5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.75" thickBot="1" x14ac:dyDescent="0.3">
      <c r="A4" s="6" t="s">
        <v>6</v>
      </c>
      <c r="B4" s="3">
        <v>0.34560290799999999</v>
      </c>
      <c r="C4" s="3">
        <v>-28.665768383</v>
      </c>
      <c r="D4" s="3">
        <v>5.3822149289999999</v>
      </c>
      <c r="E4" s="3">
        <v>0.81232792300000001</v>
      </c>
    </row>
    <row r="5" spans="1:5" ht="15.75" thickBot="1" x14ac:dyDescent="0.3">
      <c r="A5" s="6" t="s">
        <v>7</v>
      </c>
      <c r="B5" s="3">
        <v>0.39691483399999999</v>
      </c>
      <c r="C5" s="3">
        <v>-28.849529260000001</v>
      </c>
      <c r="D5" s="3">
        <v>6.6736070270000001</v>
      </c>
      <c r="E5" s="3">
        <v>0.78439012100000005</v>
      </c>
    </row>
    <row r="6" spans="1:5" ht="15.75" thickBot="1" x14ac:dyDescent="0.3">
      <c r="A6" s="7" t="s">
        <v>8</v>
      </c>
      <c r="B6" s="8">
        <v>2.2491111080000001</v>
      </c>
      <c r="C6" s="8">
        <v>-34.603718923000002</v>
      </c>
      <c r="D6" s="8">
        <v>6.0301378430000003</v>
      </c>
      <c r="E6" s="8">
        <v>0.17888306800000001</v>
      </c>
    </row>
    <row r="7" spans="1:5" ht="15.75" thickBot="1" x14ac:dyDescent="0.3">
      <c r="A7" s="6" t="s">
        <v>9</v>
      </c>
      <c r="B7" s="3">
        <v>2.0043131409999999</v>
      </c>
      <c r="C7" s="3">
        <v>-34.048675207999999</v>
      </c>
      <c r="D7" s="3">
        <v>6.2167508370000002</v>
      </c>
      <c r="E7" s="3">
        <v>0.240101858</v>
      </c>
    </row>
    <row r="9" spans="1:5" ht="15.75" thickBot="1" x14ac:dyDescent="0.3">
      <c r="A9" t="s">
        <v>52</v>
      </c>
    </row>
    <row r="10" spans="1:5" ht="26.25" thickBot="1" x14ac:dyDescent="0.3">
      <c r="A10" s="18" t="s">
        <v>15</v>
      </c>
      <c r="B10" s="19" t="s">
        <v>16</v>
      </c>
      <c r="C10" s="19" t="s">
        <v>17</v>
      </c>
    </row>
    <row r="11" spans="1:5" ht="15.75" thickBot="1" x14ac:dyDescent="0.3">
      <c r="A11" s="20">
        <v>127</v>
      </c>
      <c r="B11" s="21" t="s">
        <v>18</v>
      </c>
      <c r="C11" s="32">
        <v>1</v>
      </c>
    </row>
    <row r="12" spans="1:5" ht="15.75" thickBot="1" x14ac:dyDescent="0.3">
      <c r="A12" s="20">
        <v>128</v>
      </c>
      <c r="B12" s="21" t="s">
        <v>18</v>
      </c>
      <c r="C12" s="32">
        <v>1</v>
      </c>
    </row>
    <row r="13" spans="1:5" ht="15.75" thickBot="1" x14ac:dyDescent="0.3">
      <c r="A13" s="20">
        <v>129</v>
      </c>
      <c r="B13" s="21" t="s">
        <v>18</v>
      </c>
      <c r="C13" s="32">
        <v>1</v>
      </c>
    </row>
    <row r="14" spans="1:5" ht="15.75" thickBot="1" x14ac:dyDescent="0.3">
      <c r="A14" s="20">
        <v>130</v>
      </c>
      <c r="B14" s="21" t="s">
        <v>19</v>
      </c>
      <c r="C14" s="32">
        <v>1.03</v>
      </c>
    </row>
    <row r="15" spans="1:5" ht="15.75" thickBot="1" x14ac:dyDescent="0.3">
      <c r="A15" s="20">
        <v>130</v>
      </c>
      <c r="B15" s="21" t="s">
        <v>20</v>
      </c>
      <c r="C15" s="32">
        <v>1.03</v>
      </c>
    </row>
    <row r="16" spans="1:5" ht="15.75" thickBot="1" x14ac:dyDescent="0.3">
      <c r="A16" s="20">
        <v>130</v>
      </c>
      <c r="B16" s="21" t="s">
        <v>21</v>
      </c>
      <c r="C16" s="32">
        <v>1.03</v>
      </c>
    </row>
    <row r="17" spans="1:3" ht="15.75" thickBot="1" x14ac:dyDescent="0.3">
      <c r="A17" s="20">
        <v>130</v>
      </c>
      <c r="B17" s="21" t="s">
        <v>22</v>
      </c>
      <c r="C17" s="32">
        <v>1.03</v>
      </c>
    </row>
    <row r="18" spans="1:3" ht="15.75" thickBot="1" x14ac:dyDescent="0.3">
      <c r="A18" s="20">
        <v>130</v>
      </c>
      <c r="B18" s="21" t="s">
        <v>23</v>
      </c>
      <c r="C18" s="32">
        <v>1.01</v>
      </c>
    </row>
    <row r="19" spans="1:3" ht="15.75" thickBot="1" x14ac:dyDescent="0.3">
      <c r="A19" s="20">
        <v>130</v>
      </c>
      <c r="B19" s="21" t="s">
        <v>24</v>
      </c>
      <c r="C19" s="32">
        <v>0.93</v>
      </c>
    </row>
    <row r="20" spans="1:3" ht="15.75" thickBot="1" x14ac:dyDescent="0.3">
      <c r="A20" s="20">
        <v>130</v>
      </c>
      <c r="B20" s="21" t="s">
        <v>25</v>
      </c>
      <c r="C20" s="32">
        <v>0.95</v>
      </c>
    </row>
    <row r="22" spans="1:3" ht="15.75" thickBot="1" x14ac:dyDescent="0.3">
      <c r="A22" t="s">
        <v>53</v>
      </c>
    </row>
    <row r="23" spans="1:3" ht="15.75" thickBot="1" x14ac:dyDescent="0.3">
      <c r="A23" s="18" t="s">
        <v>40</v>
      </c>
      <c r="B23" s="19" t="s">
        <v>43</v>
      </c>
      <c r="C23" s="19"/>
    </row>
    <row r="24" spans="1:3" ht="15.75" thickBot="1" x14ac:dyDescent="0.3">
      <c r="A24" s="41" t="s">
        <v>34</v>
      </c>
      <c r="B24" s="42">
        <v>11.256</v>
      </c>
      <c r="C24" s="43"/>
    </row>
    <row r="25" spans="1:3" ht="15.75" thickBot="1" x14ac:dyDescent="0.3">
      <c r="A25" s="41" t="s">
        <v>35</v>
      </c>
      <c r="B25" s="42">
        <v>11.305999999999999</v>
      </c>
      <c r="C25" s="43"/>
    </row>
    <row r="26" spans="1:3" ht="15.75" thickBot="1" x14ac:dyDescent="0.3">
      <c r="A26" s="41" t="s">
        <v>36</v>
      </c>
      <c r="B26" s="42">
        <v>11.266999999999999</v>
      </c>
      <c r="C26" s="43"/>
    </row>
    <row r="27" spans="1:3" ht="15.75" thickBot="1" x14ac:dyDescent="0.3">
      <c r="A27" s="41" t="s">
        <v>37</v>
      </c>
      <c r="B27" s="42">
        <v>11.260999999999999</v>
      </c>
      <c r="C27" s="43"/>
    </row>
    <row r="28" spans="1:3" ht="15.75" thickBot="1" x14ac:dyDescent="0.3">
      <c r="A28" s="41" t="s">
        <v>38</v>
      </c>
      <c r="B28" s="42">
        <v>11.334</v>
      </c>
      <c r="C28" s="43"/>
    </row>
    <row r="29" spans="1:3" ht="15.75" thickBot="1" x14ac:dyDescent="0.3">
      <c r="A29" s="41" t="s">
        <v>39</v>
      </c>
      <c r="B29" s="42">
        <v>11.308999999999999</v>
      </c>
      <c r="C29" s="43"/>
    </row>
    <row r="31" spans="1:3" ht="15.75" thickBot="1" x14ac:dyDescent="0.3">
      <c r="A31" s="38" t="s">
        <v>54</v>
      </c>
    </row>
    <row r="32" spans="1:3" ht="15.75" thickBot="1" x14ac:dyDescent="0.3">
      <c r="A32" s="39" t="s">
        <v>47</v>
      </c>
      <c r="B32" s="40">
        <v>3.6579999999999999</v>
      </c>
    </row>
  </sheetData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3"/>
  <sheetViews>
    <sheetView topLeftCell="A88" workbookViewId="0">
      <selection activeCell="P20" sqref="P20"/>
    </sheetView>
  </sheetViews>
  <sheetFormatPr defaultRowHeight="15" x14ac:dyDescent="0.25"/>
  <cols>
    <col min="1" max="1" width="14.140625" style="13" customWidth="1"/>
    <col min="2" max="2" width="8.85546875" style="13"/>
  </cols>
  <sheetData>
    <row r="1" spans="1:2" x14ac:dyDescent="0.25">
      <c r="A1" s="13" t="s">
        <v>55</v>
      </c>
    </row>
    <row r="2" spans="1:2" x14ac:dyDescent="0.25">
      <c r="A2" s="23">
        <v>43160</v>
      </c>
      <c r="B2" s="24">
        <v>-11.73</v>
      </c>
    </row>
    <row r="3" spans="1:2" x14ac:dyDescent="0.25">
      <c r="A3" s="23">
        <v>43161</v>
      </c>
      <c r="B3" s="24">
        <v>-10.06</v>
      </c>
    </row>
    <row r="4" spans="1:2" x14ac:dyDescent="0.25">
      <c r="A4" s="23">
        <v>43162</v>
      </c>
      <c r="B4" s="24">
        <v>-10.96</v>
      </c>
    </row>
    <row r="5" spans="1:2" x14ac:dyDescent="0.25">
      <c r="A5" s="23">
        <v>43163</v>
      </c>
      <c r="B5" s="24">
        <v>-6.17</v>
      </c>
    </row>
    <row r="6" spans="1:2" x14ac:dyDescent="0.25">
      <c r="A6" s="23">
        <v>43164</v>
      </c>
      <c r="B6" s="24">
        <v>-0.34</v>
      </c>
    </row>
    <row r="7" spans="1:2" x14ac:dyDescent="0.25">
      <c r="A7" s="23">
        <v>43165</v>
      </c>
      <c r="B7" s="24">
        <v>2.44</v>
      </c>
    </row>
    <row r="8" spans="1:2" x14ac:dyDescent="0.25">
      <c r="A8" s="23">
        <v>43166</v>
      </c>
      <c r="B8" s="24">
        <v>3.61</v>
      </c>
    </row>
    <row r="9" spans="1:2" x14ac:dyDescent="0.25">
      <c r="A9" s="23">
        <v>43167</v>
      </c>
      <c r="B9" s="24">
        <v>3.71</v>
      </c>
    </row>
    <row r="10" spans="1:2" x14ac:dyDescent="0.25">
      <c r="A10" s="23">
        <v>43168</v>
      </c>
      <c r="B10" s="24">
        <v>3.27</v>
      </c>
    </row>
    <row r="11" spans="1:2" x14ac:dyDescent="0.25">
      <c r="A11" s="23">
        <v>43169</v>
      </c>
      <c r="B11" s="24">
        <v>6.67</v>
      </c>
    </row>
    <row r="12" spans="1:2" x14ac:dyDescent="0.25">
      <c r="A12" s="23">
        <v>43170</v>
      </c>
      <c r="B12" s="24">
        <v>9.89</v>
      </c>
    </row>
    <row r="13" spans="1:2" x14ac:dyDescent="0.25">
      <c r="A13" s="23">
        <v>43171</v>
      </c>
      <c r="B13" s="24">
        <v>10.58</v>
      </c>
    </row>
    <row r="14" spans="1:2" x14ac:dyDescent="0.25">
      <c r="A14" s="23">
        <v>43172</v>
      </c>
      <c r="B14" s="24">
        <v>8.33</v>
      </c>
    </row>
    <row r="15" spans="1:2" x14ac:dyDescent="0.25">
      <c r="A15" s="23">
        <v>43173</v>
      </c>
      <c r="B15" s="24">
        <v>4</v>
      </c>
    </row>
    <row r="16" spans="1:2" x14ac:dyDescent="0.25">
      <c r="A16" s="23">
        <v>43174</v>
      </c>
      <c r="B16" s="24">
        <v>3.1</v>
      </c>
    </row>
    <row r="17" spans="1:2" x14ac:dyDescent="0.25">
      <c r="A17" s="23">
        <v>43175</v>
      </c>
      <c r="B17" s="24">
        <v>-0.46</v>
      </c>
    </row>
    <row r="18" spans="1:2" x14ac:dyDescent="0.25">
      <c r="A18" s="23">
        <v>43176</v>
      </c>
      <c r="B18" s="24">
        <v>-6.43</v>
      </c>
    </row>
    <row r="19" spans="1:2" x14ac:dyDescent="0.25">
      <c r="A19" s="23">
        <v>43177</v>
      </c>
      <c r="B19" s="24">
        <v>-6.81</v>
      </c>
    </row>
    <row r="20" spans="1:2" x14ac:dyDescent="0.25">
      <c r="A20" s="23">
        <v>43178</v>
      </c>
      <c r="B20" s="24">
        <v>-5.81</v>
      </c>
    </row>
    <row r="21" spans="1:2" x14ac:dyDescent="0.25">
      <c r="A21" s="23">
        <v>43179</v>
      </c>
      <c r="B21" s="24">
        <v>-3.2</v>
      </c>
    </row>
    <row r="22" spans="1:2" x14ac:dyDescent="0.25">
      <c r="A22" s="23">
        <v>43180</v>
      </c>
      <c r="B22" s="24">
        <v>-2.4700000000000002</v>
      </c>
    </row>
    <row r="23" spans="1:2" x14ac:dyDescent="0.25">
      <c r="A23" s="23">
        <v>43181</v>
      </c>
      <c r="B23" s="24">
        <v>-0.12</v>
      </c>
    </row>
    <row r="24" spans="1:2" x14ac:dyDescent="0.25">
      <c r="A24" s="23">
        <v>43182</v>
      </c>
      <c r="B24" s="24">
        <v>1.5</v>
      </c>
    </row>
    <row r="25" spans="1:2" x14ac:dyDescent="0.25">
      <c r="A25" s="23">
        <v>43183</v>
      </c>
      <c r="B25" s="24">
        <v>2.2999999999999998</v>
      </c>
    </row>
    <row r="26" spans="1:2" x14ac:dyDescent="0.25">
      <c r="A26" s="23">
        <v>43184</v>
      </c>
      <c r="B26" s="24">
        <v>2.48</v>
      </c>
    </row>
    <row r="27" spans="1:2" x14ac:dyDescent="0.25">
      <c r="A27" s="23">
        <v>43185</v>
      </c>
      <c r="B27" s="24">
        <v>3.36</v>
      </c>
    </row>
    <row r="28" spans="1:2" x14ac:dyDescent="0.25">
      <c r="A28" s="23">
        <v>43186</v>
      </c>
      <c r="B28" s="24">
        <v>1.19</v>
      </c>
    </row>
    <row r="29" spans="1:2" x14ac:dyDescent="0.25">
      <c r="A29" s="23">
        <v>43187</v>
      </c>
      <c r="B29" s="24">
        <v>3.96</v>
      </c>
    </row>
    <row r="30" spans="1:2" x14ac:dyDescent="0.25">
      <c r="A30" s="23">
        <v>43188</v>
      </c>
      <c r="B30" s="24">
        <v>5.31</v>
      </c>
    </row>
    <row r="31" spans="1:2" x14ac:dyDescent="0.25">
      <c r="A31" s="23">
        <v>43189</v>
      </c>
      <c r="B31" s="24">
        <v>8.3000000000000007</v>
      </c>
    </row>
    <row r="32" spans="1:2" x14ac:dyDescent="0.25">
      <c r="A32" s="23">
        <v>43190</v>
      </c>
      <c r="B32" s="24">
        <v>10.119999999999999</v>
      </c>
    </row>
    <row r="33" spans="1:2" x14ac:dyDescent="0.25">
      <c r="A33" s="23">
        <v>43191</v>
      </c>
      <c r="B33" s="24">
        <v>2.6</v>
      </c>
    </row>
    <row r="34" spans="1:2" x14ac:dyDescent="0.25">
      <c r="A34" s="23">
        <v>43192</v>
      </c>
      <c r="B34" s="24">
        <v>4.0199999999999996</v>
      </c>
    </row>
    <row r="35" spans="1:2" x14ac:dyDescent="0.25">
      <c r="A35" s="23">
        <v>43193</v>
      </c>
      <c r="B35" s="24">
        <v>11.15</v>
      </c>
    </row>
    <row r="36" spans="1:2" x14ac:dyDescent="0.25">
      <c r="A36" s="23">
        <v>43194</v>
      </c>
      <c r="B36" s="24">
        <v>12.77</v>
      </c>
    </row>
    <row r="37" spans="1:2" x14ac:dyDescent="0.25">
      <c r="A37" s="23">
        <v>43195</v>
      </c>
      <c r="B37" s="24">
        <v>12.65</v>
      </c>
    </row>
    <row r="38" spans="1:2" x14ac:dyDescent="0.25">
      <c r="A38" s="23">
        <v>43196</v>
      </c>
      <c r="B38" s="24">
        <v>5.41</v>
      </c>
    </row>
    <row r="39" spans="1:2" x14ac:dyDescent="0.25">
      <c r="A39" s="23">
        <v>43197</v>
      </c>
      <c r="B39" s="24">
        <v>10.67</v>
      </c>
    </row>
    <row r="40" spans="1:2" x14ac:dyDescent="0.25">
      <c r="A40" s="23">
        <v>43198</v>
      </c>
      <c r="B40" s="24">
        <v>15.57</v>
      </c>
    </row>
    <row r="41" spans="1:2" x14ac:dyDescent="0.25">
      <c r="A41" s="23">
        <v>43199</v>
      </c>
      <c r="B41" s="24">
        <v>17.22</v>
      </c>
    </row>
    <row r="42" spans="1:2" x14ac:dyDescent="0.25">
      <c r="A42" s="23">
        <v>43200</v>
      </c>
      <c r="B42" s="24">
        <v>14.53</v>
      </c>
    </row>
    <row r="43" spans="1:2" x14ac:dyDescent="0.25">
      <c r="A43" s="23">
        <v>43201</v>
      </c>
      <c r="B43" s="24">
        <v>13.66</v>
      </c>
    </row>
    <row r="44" spans="1:2" x14ac:dyDescent="0.25">
      <c r="A44" s="23">
        <v>43202</v>
      </c>
      <c r="B44" s="24">
        <v>17.34</v>
      </c>
    </row>
    <row r="45" spans="1:2" x14ac:dyDescent="0.25">
      <c r="A45" s="23">
        <v>43203</v>
      </c>
      <c r="B45" s="24">
        <v>14.87</v>
      </c>
    </row>
    <row r="46" spans="1:2" x14ac:dyDescent="0.25">
      <c r="A46" s="23">
        <v>43204</v>
      </c>
      <c r="B46" s="24">
        <v>13.58</v>
      </c>
    </row>
    <row r="47" spans="1:2" x14ac:dyDescent="0.25">
      <c r="A47" s="23">
        <v>43205</v>
      </c>
      <c r="B47" s="24">
        <v>17.7</v>
      </c>
    </row>
    <row r="48" spans="1:2" x14ac:dyDescent="0.25">
      <c r="A48" s="23">
        <v>43206</v>
      </c>
      <c r="B48" s="24">
        <v>16.5</v>
      </c>
    </row>
    <row r="49" spans="1:2" x14ac:dyDescent="0.25">
      <c r="A49" s="23">
        <v>43207</v>
      </c>
      <c r="B49" s="24">
        <v>12.36</v>
      </c>
    </row>
    <row r="50" spans="1:2" x14ac:dyDescent="0.25">
      <c r="A50" s="23">
        <v>43208</v>
      </c>
      <c r="B50" s="24">
        <v>12.62</v>
      </c>
    </row>
    <row r="51" spans="1:2" x14ac:dyDescent="0.25">
      <c r="A51" s="23">
        <v>43209</v>
      </c>
      <c r="B51" s="24">
        <v>15.53</v>
      </c>
    </row>
    <row r="52" spans="1:2" x14ac:dyDescent="0.25">
      <c r="A52" s="23">
        <v>43210</v>
      </c>
      <c r="B52" s="24">
        <v>14.51</v>
      </c>
    </row>
    <row r="53" spans="1:2" x14ac:dyDescent="0.25">
      <c r="A53" s="23">
        <v>43211</v>
      </c>
      <c r="B53" s="24">
        <v>18.54</v>
      </c>
    </row>
    <row r="54" spans="1:2" x14ac:dyDescent="0.25">
      <c r="A54" s="23">
        <v>43212</v>
      </c>
      <c r="B54" s="24">
        <v>13.43</v>
      </c>
    </row>
    <row r="55" spans="1:2" x14ac:dyDescent="0.25">
      <c r="A55" s="23">
        <v>43213</v>
      </c>
      <c r="B55" s="24">
        <v>15.82</v>
      </c>
    </row>
    <row r="56" spans="1:2" x14ac:dyDescent="0.25">
      <c r="A56" s="23">
        <v>43214</v>
      </c>
      <c r="B56" s="24">
        <v>15.39</v>
      </c>
    </row>
    <row r="57" spans="1:2" x14ac:dyDescent="0.25">
      <c r="A57" s="23">
        <v>43215</v>
      </c>
      <c r="B57" s="24">
        <v>17.100000000000001</v>
      </c>
    </row>
    <row r="58" spans="1:2" x14ac:dyDescent="0.25">
      <c r="A58" s="23">
        <v>43216</v>
      </c>
      <c r="B58" s="24">
        <v>10.11</v>
      </c>
    </row>
    <row r="59" spans="1:2" x14ac:dyDescent="0.25">
      <c r="A59" s="23">
        <v>43217</v>
      </c>
      <c r="B59" s="24">
        <v>10.65</v>
      </c>
    </row>
    <row r="60" spans="1:2" x14ac:dyDescent="0.25">
      <c r="A60" s="23">
        <v>43218</v>
      </c>
      <c r="B60" s="24">
        <v>17.28</v>
      </c>
    </row>
    <row r="61" spans="1:2" x14ac:dyDescent="0.25">
      <c r="A61" s="23">
        <v>43219</v>
      </c>
      <c r="B61" s="24">
        <v>20.28</v>
      </c>
    </row>
    <row r="62" spans="1:2" x14ac:dyDescent="0.25">
      <c r="A62" s="23">
        <v>43220</v>
      </c>
      <c r="B62" s="24">
        <v>19.97</v>
      </c>
    </row>
    <row r="63" spans="1:2" x14ac:dyDescent="0.25">
      <c r="A63" s="23">
        <v>43221</v>
      </c>
      <c r="B63" s="24">
        <v>17.37</v>
      </c>
    </row>
    <row r="64" spans="1:2" x14ac:dyDescent="0.25">
      <c r="A64" s="23">
        <v>43222</v>
      </c>
      <c r="B64" s="24">
        <v>17.739999999999998</v>
      </c>
    </row>
    <row r="65" spans="1:2" x14ac:dyDescent="0.25">
      <c r="A65" s="23">
        <v>43223</v>
      </c>
      <c r="B65" s="24">
        <v>20.39</v>
      </c>
    </row>
    <row r="66" spans="1:2" x14ac:dyDescent="0.25">
      <c r="A66" s="23">
        <v>43224</v>
      </c>
      <c r="B66" s="24">
        <v>15.57</v>
      </c>
    </row>
    <row r="67" spans="1:2" x14ac:dyDescent="0.25">
      <c r="A67" s="23">
        <v>43225</v>
      </c>
      <c r="B67" s="24">
        <v>13.15</v>
      </c>
    </row>
    <row r="68" spans="1:2" x14ac:dyDescent="0.25">
      <c r="A68" s="23">
        <v>43226</v>
      </c>
      <c r="B68" s="24">
        <v>13.46</v>
      </c>
    </row>
    <row r="69" spans="1:2" x14ac:dyDescent="0.25">
      <c r="A69" s="23">
        <v>43227</v>
      </c>
      <c r="B69" s="24">
        <v>15.34</v>
      </c>
    </row>
    <row r="70" spans="1:2" x14ac:dyDescent="0.25">
      <c r="A70" s="23">
        <v>43228</v>
      </c>
      <c r="B70" s="24">
        <v>16.27</v>
      </c>
    </row>
    <row r="71" spans="1:2" x14ac:dyDescent="0.25">
      <c r="A71" s="23">
        <v>43229</v>
      </c>
      <c r="B71" s="24">
        <v>17.690000000000001</v>
      </c>
    </row>
    <row r="72" spans="1:2" x14ac:dyDescent="0.25">
      <c r="A72" s="23">
        <v>43230</v>
      </c>
      <c r="B72" s="24">
        <v>19.38</v>
      </c>
    </row>
    <row r="73" spans="1:2" x14ac:dyDescent="0.25">
      <c r="A73" s="23">
        <v>43231</v>
      </c>
      <c r="B73" s="24">
        <v>17.579999999999998</v>
      </c>
    </row>
    <row r="74" spans="1:2" x14ac:dyDescent="0.25">
      <c r="A74" s="23">
        <v>43232</v>
      </c>
      <c r="B74" s="24">
        <v>16.47</v>
      </c>
    </row>
    <row r="75" spans="1:2" x14ac:dyDescent="0.25">
      <c r="A75" s="23">
        <v>43233</v>
      </c>
      <c r="B75" s="24">
        <v>17.88</v>
      </c>
    </row>
    <row r="76" spans="1:2" x14ac:dyDescent="0.25">
      <c r="A76" s="23">
        <v>43234</v>
      </c>
      <c r="B76" s="24">
        <v>13.15</v>
      </c>
    </row>
    <row r="77" spans="1:2" x14ac:dyDescent="0.25">
      <c r="A77" s="23">
        <v>43235</v>
      </c>
      <c r="B77" s="24">
        <v>12.07</v>
      </c>
    </row>
    <row r="78" spans="1:2" x14ac:dyDescent="0.25">
      <c r="A78" s="23">
        <v>43236</v>
      </c>
      <c r="B78" s="24">
        <v>12.94</v>
      </c>
    </row>
    <row r="79" spans="1:2" x14ac:dyDescent="0.25">
      <c r="A79" s="23">
        <v>43237</v>
      </c>
      <c r="B79" s="24">
        <v>13</v>
      </c>
    </row>
    <row r="80" spans="1:2" x14ac:dyDescent="0.25">
      <c r="A80" s="23">
        <v>43238</v>
      </c>
      <c r="B80" s="24">
        <v>12.82</v>
      </c>
    </row>
    <row r="81" spans="1:2" x14ac:dyDescent="0.25">
      <c r="A81" s="23">
        <v>43239</v>
      </c>
      <c r="B81" s="24">
        <v>13.26</v>
      </c>
    </row>
    <row r="82" spans="1:2" x14ac:dyDescent="0.25">
      <c r="A82" s="23">
        <v>43240</v>
      </c>
      <c r="B82" s="24">
        <v>14.63</v>
      </c>
    </row>
    <row r="83" spans="1:2" x14ac:dyDescent="0.25">
      <c r="A83" s="23">
        <v>43241</v>
      </c>
      <c r="B83" s="24">
        <v>14.79</v>
      </c>
    </row>
    <row r="84" spans="1:2" x14ac:dyDescent="0.25">
      <c r="A84" s="23">
        <v>43242</v>
      </c>
      <c r="B84" s="24">
        <v>17.7</v>
      </c>
    </row>
    <row r="85" spans="1:2" x14ac:dyDescent="0.25">
      <c r="A85" s="23">
        <v>43243</v>
      </c>
      <c r="B85" s="24">
        <v>18.05</v>
      </c>
    </row>
    <row r="86" spans="1:2" x14ac:dyDescent="0.25">
      <c r="A86" s="23">
        <v>43244</v>
      </c>
      <c r="B86" s="24">
        <v>17.850000000000001</v>
      </c>
    </row>
    <row r="87" spans="1:2" x14ac:dyDescent="0.25">
      <c r="A87" s="23">
        <v>43245</v>
      </c>
      <c r="B87" s="24">
        <v>17.829999999999998</v>
      </c>
    </row>
    <row r="88" spans="1:2" x14ac:dyDescent="0.25">
      <c r="A88" s="23">
        <v>43246</v>
      </c>
      <c r="B88" s="24">
        <v>18.940000000000001</v>
      </c>
    </row>
    <row r="89" spans="1:2" x14ac:dyDescent="0.25">
      <c r="A89" s="23">
        <v>43247</v>
      </c>
      <c r="B89" s="24">
        <v>21.17</v>
      </c>
    </row>
    <row r="90" spans="1:2" x14ac:dyDescent="0.25">
      <c r="A90" s="23">
        <v>43248</v>
      </c>
      <c r="B90" s="24">
        <v>21.06</v>
      </c>
    </row>
    <row r="91" spans="1:2" x14ac:dyDescent="0.25">
      <c r="A91" s="23">
        <v>43249</v>
      </c>
      <c r="B91" s="24">
        <v>19.989999999999998</v>
      </c>
    </row>
    <row r="92" spans="1:2" x14ac:dyDescent="0.25">
      <c r="A92" s="23">
        <v>43250</v>
      </c>
      <c r="B92" s="24">
        <v>20.21</v>
      </c>
    </row>
    <row r="93" spans="1:2" x14ac:dyDescent="0.25">
      <c r="A93" s="23">
        <v>43251</v>
      </c>
      <c r="B93" s="24">
        <v>21.18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Wzór 1</vt:lpstr>
      <vt:lpstr>Wzór 2</vt:lpstr>
      <vt:lpstr>Wzór 3</vt:lpstr>
      <vt:lpstr>Wzór 4</vt:lpstr>
      <vt:lpstr>Zmienne</vt:lpstr>
      <vt:lpstr>Temperatura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Żukowska Magdalena</dc:creator>
  <cp:lastModifiedBy>Żukowska Magdalena</cp:lastModifiedBy>
  <cp:lastPrinted>2018-07-20T07:27:16Z</cp:lastPrinted>
  <dcterms:created xsi:type="dcterms:W3CDTF">2018-07-15T10:54:47Z</dcterms:created>
  <dcterms:modified xsi:type="dcterms:W3CDTF">2018-07-20T07:55:14Z</dcterms:modified>
</cp:coreProperties>
</file>